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Res\01.Scheduling\(E)Cmax for  no-wait flowshop with SDSTs(C&amp;IE)(revised)\Paper and Results\"/>
    </mc:Choice>
  </mc:AlternateContent>
  <bookViews>
    <workbookView xWindow="480" yWindow="73" windowWidth="18120" windowHeight="7593" firstSheet="6" activeTab="9"/>
  </bookViews>
  <sheets>
    <sheet name="Set 1" sheetId="14" r:id="rId1"/>
    <sheet name="Set 2" sheetId="15" r:id="rId2"/>
    <sheet name="Set3-ssd25" sheetId="16" r:id="rId3"/>
    <sheet name="Set 3-ssd25_2" sheetId="1" r:id="rId4"/>
    <sheet name="Set3-ssd50" sheetId="18" r:id="rId5"/>
    <sheet name="Set3-ssd50_2" sheetId="2" r:id="rId6"/>
    <sheet name="Set3-ssd100" sheetId="3" r:id="rId7"/>
    <sheet name="Set3-ssd100_2" sheetId="17" r:id="rId8"/>
    <sheet name="Set3-ssd125" sheetId="4" r:id="rId9"/>
    <sheet name="Set3-ESWA" sheetId="20" r:id="rId10"/>
    <sheet name="Set3-ssd125_2 " sheetId="19" r:id="rId11"/>
    <sheet name="Set4-New_ssd25" sheetId="5" r:id="rId12"/>
    <sheet name="Set4-New_ssd50" sheetId="6" r:id="rId13"/>
    <sheet name="Set4-New_ssd100" sheetId="7" r:id="rId14"/>
    <sheet name="Set4-New_ssd125" sheetId="8" r:id="rId15"/>
  </sheets>
  <calcPr calcId="162913"/>
</workbook>
</file>

<file path=xl/calcChain.xml><?xml version="1.0" encoding="utf-8"?>
<calcChain xmlns="http://schemas.openxmlformats.org/spreadsheetml/2006/main">
  <c r="W14" i="20" l="1"/>
  <c r="V14" i="20"/>
  <c r="U14" i="20"/>
  <c r="T14" i="20"/>
  <c r="Q14" i="20"/>
  <c r="P14" i="20"/>
  <c r="O14" i="20"/>
  <c r="N14" i="20"/>
  <c r="K14" i="20"/>
  <c r="J14" i="20"/>
  <c r="I14" i="20"/>
  <c r="H14" i="20"/>
  <c r="E14" i="20"/>
  <c r="D14" i="20"/>
  <c r="C14" i="20"/>
  <c r="B14" i="20"/>
  <c r="E134" i="4" l="1"/>
  <c r="E132" i="4"/>
  <c r="E130" i="4"/>
  <c r="E128" i="4"/>
  <c r="E126" i="4"/>
  <c r="E124" i="4"/>
  <c r="E132" i="3"/>
  <c r="E128" i="3"/>
  <c r="E124" i="3"/>
  <c r="K135" i="4"/>
  <c r="J135" i="4"/>
  <c r="I135" i="4"/>
  <c r="H135" i="4"/>
  <c r="G135" i="4"/>
  <c r="F135" i="4"/>
  <c r="E135" i="4"/>
  <c r="D135" i="4"/>
  <c r="K134" i="4"/>
  <c r="J134" i="4"/>
  <c r="I134" i="4"/>
  <c r="H134" i="4"/>
  <c r="G134" i="4"/>
  <c r="F134" i="4"/>
  <c r="D134" i="4"/>
  <c r="K133" i="4"/>
  <c r="J133" i="4"/>
  <c r="I133" i="4"/>
  <c r="H133" i="4"/>
  <c r="G133" i="4"/>
  <c r="F133" i="4"/>
  <c r="E133" i="4"/>
  <c r="D133" i="4"/>
  <c r="K132" i="4"/>
  <c r="J132" i="4"/>
  <c r="I132" i="4"/>
  <c r="H132" i="4"/>
  <c r="G132" i="4"/>
  <c r="F132" i="4"/>
  <c r="D132" i="4"/>
  <c r="K131" i="4"/>
  <c r="J131" i="4"/>
  <c r="I131" i="4"/>
  <c r="H131" i="4"/>
  <c r="G131" i="4"/>
  <c r="F131" i="4"/>
  <c r="E131" i="4"/>
  <c r="D131" i="4"/>
  <c r="K130" i="4"/>
  <c r="J130" i="4"/>
  <c r="I130" i="4"/>
  <c r="H130" i="4"/>
  <c r="G130" i="4"/>
  <c r="F130" i="4"/>
  <c r="D130" i="4"/>
  <c r="K129" i="4"/>
  <c r="J129" i="4"/>
  <c r="I129" i="4"/>
  <c r="H129" i="4"/>
  <c r="G129" i="4"/>
  <c r="F129" i="4"/>
  <c r="E129" i="4"/>
  <c r="D129" i="4"/>
  <c r="K128" i="4"/>
  <c r="J128" i="4"/>
  <c r="I128" i="4"/>
  <c r="H128" i="4"/>
  <c r="G128" i="4"/>
  <c r="F128" i="4"/>
  <c r="D128" i="4"/>
  <c r="K127" i="4"/>
  <c r="J127" i="4"/>
  <c r="I127" i="4"/>
  <c r="H127" i="4"/>
  <c r="G127" i="4"/>
  <c r="F127" i="4"/>
  <c r="E127" i="4"/>
  <c r="D127" i="4"/>
  <c r="K126" i="4"/>
  <c r="J126" i="4"/>
  <c r="I126" i="4"/>
  <c r="H126" i="4"/>
  <c r="G126" i="4"/>
  <c r="F126" i="4"/>
  <c r="D126" i="4"/>
  <c r="K125" i="4"/>
  <c r="J125" i="4"/>
  <c r="I125" i="4"/>
  <c r="H125" i="4"/>
  <c r="G125" i="4"/>
  <c r="F125" i="4"/>
  <c r="E125" i="4"/>
  <c r="D125" i="4"/>
  <c r="K124" i="4"/>
  <c r="J124" i="4"/>
  <c r="I124" i="4"/>
  <c r="H124" i="4"/>
  <c r="G124" i="4"/>
  <c r="F124" i="4"/>
  <c r="D124" i="4"/>
  <c r="K135" i="3"/>
  <c r="J135" i="3"/>
  <c r="I135" i="3"/>
  <c r="H135" i="3"/>
  <c r="G135" i="3"/>
  <c r="F135" i="3"/>
  <c r="E135" i="3"/>
  <c r="D135" i="3"/>
  <c r="K134" i="3"/>
  <c r="J134" i="3"/>
  <c r="I134" i="3"/>
  <c r="H134" i="3"/>
  <c r="G134" i="3"/>
  <c r="F134" i="3"/>
  <c r="E134" i="3"/>
  <c r="D134" i="3"/>
  <c r="K133" i="3"/>
  <c r="J133" i="3"/>
  <c r="I133" i="3"/>
  <c r="H133" i="3"/>
  <c r="G133" i="3"/>
  <c r="F133" i="3"/>
  <c r="E133" i="3"/>
  <c r="D133" i="3"/>
  <c r="K132" i="3"/>
  <c r="J132" i="3"/>
  <c r="I132" i="3"/>
  <c r="H132" i="3"/>
  <c r="G132" i="3"/>
  <c r="F132" i="3"/>
  <c r="D132" i="3"/>
  <c r="K131" i="3"/>
  <c r="J131" i="3"/>
  <c r="I131" i="3"/>
  <c r="H131" i="3"/>
  <c r="G131" i="3"/>
  <c r="F131" i="3"/>
  <c r="E131" i="3"/>
  <c r="D131" i="3"/>
  <c r="K130" i="3"/>
  <c r="J130" i="3"/>
  <c r="I130" i="3"/>
  <c r="H130" i="3"/>
  <c r="G130" i="3"/>
  <c r="F130" i="3"/>
  <c r="E130" i="3"/>
  <c r="D130" i="3"/>
  <c r="K129" i="3"/>
  <c r="J129" i="3"/>
  <c r="I129" i="3"/>
  <c r="H129" i="3"/>
  <c r="G129" i="3"/>
  <c r="F129" i="3"/>
  <c r="E129" i="3"/>
  <c r="D129" i="3"/>
  <c r="K128" i="3"/>
  <c r="J128" i="3"/>
  <c r="I128" i="3"/>
  <c r="H128" i="3"/>
  <c r="G128" i="3"/>
  <c r="F128" i="3"/>
  <c r="D128" i="3"/>
  <c r="K127" i="3"/>
  <c r="J127" i="3"/>
  <c r="I127" i="3"/>
  <c r="H127" i="3"/>
  <c r="G127" i="3"/>
  <c r="F127" i="3"/>
  <c r="E127" i="3"/>
  <c r="D127" i="3"/>
  <c r="K126" i="3"/>
  <c r="J126" i="3"/>
  <c r="I126" i="3"/>
  <c r="H126" i="3"/>
  <c r="G126" i="3"/>
  <c r="F126" i="3"/>
  <c r="E126" i="3"/>
  <c r="D126" i="3"/>
  <c r="K125" i="3"/>
  <c r="J125" i="3"/>
  <c r="I125" i="3"/>
  <c r="H125" i="3"/>
  <c r="G125" i="3"/>
  <c r="F125" i="3"/>
  <c r="E125" i="3"/>
  <c r="D125" i="3"/>
  <c r="K124" i="3"/>
  <c r="J124" i="3"/>
  <c r="I124" i="3"/>
  <c r="H124" i="3"/>
  <c r="G124" i="3"/>
  <c r="F124" i="3"/>
  <c r="D124" i="3"/>
  <c r="K135" i="18"/>
  <c r="J135" i="18"/>
  <c r="I135" i="18"/>
  <c r="H135" i="18"/>
  <c r="G135" i="18"/>
  <c r="F135" i="18"/>
  <c r="E135" i="18"/>
  <c r="D135" i="18"/>
  <c r="K134" i="18"/>
  <c r="J134" i="18"/>
  <c r="I134" i="18"/>
  <c r="H134" i="18"/>
  <c r="G134" i="18"/>
  <c r="F134" i="18"/>
  <c r="E134" i="18"/>
  <c r="D134" i="18"/>
  <c r="K133" i="18"/>
  <c r="J133" i="18"/>
  <c r="I133" i="18"/>
  <c r="H133" i="18"/>
  <c r="G133" i="18"/>
  <c r="F133" i="18"/>
  <c r="E133" i="18"/>
  <c r="D133" i="18"/>
  <c r="K132" i="18"/>
  <c r="J132" i="18"/>
  <c r="I132" i="18"/>
  <c r="H132" i="18"/>
  <c r="G132" i="18"/>
  <c r="F132" i="18"/>
  <c r="E132" i="18"/>
  <c r="D132" i="18"/>
  <c r="K131" i="18"/>
  <c r="J131" i="18"/>
  <c r="I131" i="18"/>
  <c r="H131" i="18"/>
  <c r="G131" i="18"/>
  <c r="F131" i="18"/>
  <c r="E131" i="18"/>
  <c r="D131" i="18"/>
  <c r="K130" i="18"/>
  <c r="J130" i="18"/>
  <c r="I130" i="18"/>
  <c r="H130" i="18"/>
  <c r="G130" i="18"/>
  <c r="F130" i="18"/>
  <c r="E130" i="18"/>
  <c r="D130" i="18"/>
  <c r="K129" i="18"/>
  <c r="J129" i="18"/>
  <c r="I129" i="18"/>
  <c r="H129" i="18"/>
  <c r="G129" i="18"/>
  <c r="F129" i="18"/>
  <c r="E129" i="18"/>
  <c r="D129" i="18"/>
  <c r="K128" i="18"/>
  <c r="J128" i="18"/>
  <c r="I128" i="18"/>
  <c r="H128" i="18"/>
  <c r="G128" i="18"/>
  <c r="F128" i="18"/>
  <c r="E128" i="18"/>
  <c r="D128" i="18"/>
  <c r="K127" i="18"/>
  <c r="J127" i="18"/>
  <c r="I127" i="18"/>
  <c r="H127" i="18"/>
  <c r="G127" i="18"/>
  <c r="F127" i="18"/>
  <c r="E127" i="18"/>
  <c r="D127" i="18"/>
  <c r="K126" i="18"/>
  <c r="J126" i="18"/>
  <c r="I126" i="18"/>
  <c r="H126" i="18"/>
  <c r="G126" i="18"/>
  <c r="F126" i="18"/>
  <c r="E126" i="18"/>
  <c r="D126" i="18"/>
  <c r="K125" i="18"/>
  <c r="J125" i="18"/>
  <c r="I125" i="18"/>
  <c r="H125" i="18"/>
  <c r="G125" i="18"/>
  <c r="F125" i="18"/>
  <c r="E125" i="18"/>
  <c r="D125" i="18"/>
  <c r="K124" i="18"/>
  <c r="J124" i="18"/>
  <c r="I124" i="18"/>
  <c r="H124" i="18"/>
  <c r="G124" i="18"/>
  <c r="F124" i="18"/>
  <c r="E124" i="18"/>
  <c r="D124" i="18"/>
  <c r="E135" i="16"/>
  <c r="D135" i="16"/>
  <c r="E134" i="16"/>
  <c r="D134" i="16"/>
  <c r="E133" i="16"/>
  <c r="D133" i="16"/>
  <c r="E132" i="16"/>
  <c r="D132" i="16"/>
  <c r="E131" i="16"/>
  <c r="D131" i="16"/>
  <c r="E130" i="16"/>
  <c r="D130" i="16"/>
  <c r="E129" i="16"/>
  <c r="D129" i="16"/>
  <c r="E128" i="16"/>
  <c r="D128" i="16"/>
  <c r="E127" i="16"/>
  <c r="D127" i="16"/>
  <c r="E126" i="16"/>
  <c r="D126" i="16"/>
  <c r="E125" i="16"/>
  <c r="D125" i="16"/>
  <c r="E124" i="16"/>
  <c r="D124" i="16"/>
  <c r="K125" i="16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2" i="7"/>
  <c r="G36" i="15"/>
  <c r="K36" i="15"/>
  <c r="R36" i="15"/>
  <c r="R11" i="15"/>
  <c r="T23" i="15"/>
  <c r="U23" i="15"/>
  <c r="V23" i="15"/>
  <c r="X23" i="15" s="1"/>
  <c r="W23" i="15"/>
  <c r="T24" i="15"/>
  <c r="U24" i="15"/>
  <c r="W24" i="15" s="1"/>
  <c r="V24" i="15"/>
  <c r="X24" i="15" s="1"/>
  <c r="T25" i="15"/>
  <c r="U25" i="15"/>
  <c r="V25" i="15"/>
  <c r="X25" i="15" s="1"/>
  <c r="T26" i="15"/>
  <c r="W26" i="15" s="1"/>
  <c r="U26" i="15"/>
  <c r="V26" i="15"/>
  <c r="X26" i="15" s="1"/>
  <c r="T27" i="15"/>
  <c r="W27" i="15" s="1"/>
  <c r="U27" i="15"/>
  <c r="V27" i="15"/>
  <c r="T28" i="15"/>
  <c r="U28" i="15"/>
  <c r="V28" i="15"/>
  <c r="T29" i="15"/>
  <c r="U29" i="15"/>
  <c r="W29" i="15" s="1"/>
  <c r="V29" i="15"/>
  <c r="X29" i="15"/>
  <c r="T30" i="15"/>
  <c r="U30" i="15"/>
  <c r="V30" i="15"/>
  <c r="X30" i="15"/>
  <c r="T31" i="15"/>
  <c r="U31" i="15"/>
  <c r="W31" i="15" s="1"/>
  <c r="V31" i="15"/>
  <c r="T32" i="15"/>
  <c r="U32" i="15"/>
  <c r="W32" i="15" s="1"/>
  <c r="V32" i="15"/>
  <c r="T33" i="15"/>
  <c r="U33" i="15"/>
  <c r="V33" i="15"/>
  <c r="X33" i="15" s="1"/>
  <c r="T34" i="15"/>
  <c r="W34" i="15" s="1"/>
  <c r="U34" i="15"/>
  <c r="V34" i="15"/>
  <c r="X34" i="15" s="1"/>
  <c r="T35" i="15"/>
  <c r="U35" i="15"/>
  <c r="W35" i="15" s="1"/>
  <c r="V35" i="15"/>
  <c r="X35" i="15" s="1"/>
  <c r="V22" i="15"/>
  <c r="U22" i="15"/>
  <c r="T22" i="15"/>
  <c r="V21" i="15"/>
  <c r="U21" i="15"/>
  <c r="W21" i="15" s="1"/>
  <c r="T21" i="15"/>
  <c r="V20" i="15"/>
  <c r="U20" i="15"/>
  <c r="T20" i="15"/>
  <c r="X20" i="15" s="1"/>
  <c r="V19" i="15"/>
  <c r="U19" i="15"/>
  <c r="W19" i="15" s="1"/>
  <c r="T19" i="15"/>
  <c r="V18" i="15"/>
  <c r="X18" i="15" s="1"/>
  <c r="U18" i="15"/>
  <c r="T18" i="15"/>
  <c r="V17" i="15"/>
  <c r="X17" i="15" s="1"/>
  <c r="U17" i="15"/>
  <c r="W17" i="15" s="1"/>
  <c r="T17" i="15"/>
  <c r="V16" i="15"/>
  <c r="U16" i="15"/>
  <c r="T16" i="15"/>
  <c r="X16" i="15" s="1"/>
  <c r="V15" i="15"/>
  <c r="U15" i="15"/>
  <c r="T15" i="15"/>
  <c r="X15" i="15" s="1"/>
  <c r="T4" i="15"/>
  <c r="U4" i="15"/>
  <c r="W4" i="15" s="1"/>
  <c r="V4" i="15"/>
  <c r="X4" i="15" s="1"/>
  <c r="T5" i="15"/>
  <c r="U5" i="15"/>
  <c r="W5" i="15" s="1"/>
  <c r="V5" i="15"/>
  <c r="X5" i="15" s="1"/>
  <c r="T6" i="15"/>
  <c r="U6" i="15"/>
  <c r="V6" i="15"/>
  <c r="X6" i="15" s="1"/>
  <c r="T7" i="15"/>
  <c r="W7" i="15" s="1"/>
  <c r="U7" i="15"/>
  <c r="V7" i="15"/>
  <c r="X7" i="15" s="1"/>
  <c r="T8" i="15"/>
  <c r="W8" i="15" s="1"/>
  <c r="U8" i="15"/>
  <c r="V8" i="15"/>
  <c r="X8" i="15" s="1"/>
  <c r="T9" i="15"/>
  <c r="U9" i="15"/>
  <c r="V9" i="15"/>
  <c r="X9" i="15" s="1"/>
  <c r="T10" i="15"/>
  <c r="U10" i="15"/>
  <c r="W10" i="15" s="1"/>
  <c r="V10" i="15"/>
  <c r="X10" i="15"/>
  <c r="V3" i="15"/>
  <c r="X3" i="15" s="1"/>
  <c r="X11" i="15" s="1"/>
  <c r="U3" i="15"/>
  <c r="W3" i="15" s="1"/>
  <c r="T3" i="15"/>
  <c r="Y38" i="14"/>
  <c r="Z38" i="14"/>
  <c r="AC38" i="14" s="1"/>
  <c r="AA38" i="14"/>
  <c r="AB38" i="14"/>
  <c r="AD38" i="14"/>
  <c r="Y39" i="14"/>
  <c r="Z39" i="14"/>
  <c r="AC39" i="14" s="1"/>
  <c r="AA39" i="14"/>
  <c r="AB39" i="14"/>
  <c r="AD39" i="14"/>
  <c r="Y40" i="14"/>
  <c r="AB40" i="14" s="1"/>
  <c r="Z40" i="14"/>
  <c r="AA40" i="14"/>
  <c r="AD40" i="14" s="1"/>
  <c r="AC40" i="14"/>
  <c r="Y41" i="14"/>
  <c r="AB41" i="14" s="1"/>
  <c r="Z41" i="14"/>
  <c r="AC41" i="14" s="1"/>
  <c r="AA41" i="14"/>
  <c r="AD41" i="14" s="1"/>
  <c r="Y42" i="14"/>
  <c r="Z42" i="14"/>
  <c r="AC42" i="14" s="1"/>
  <c r="AA42" i="14"/>
  <c r="AB42" i="14"/>
  <c r="AD42" i="14"/>
  <c r="Y43" i="14"/>
  <c r="Z43" i="14"/>
  <c r="AC43" i="14" s="1"/>
  <c r="AA43" i="14"/>
  <c r="AD43" i="14" s="1"/>
  <c r="AB43" i="14"/>
  <c r="Y44" i="14"/>
  <c r="AB44" i="14" s="1"/>
  <c r="Z44" i="14"/>
  <c r="AA44" i="14"/>
  <c r="AD44" i="14" s="1"/>
  <c r="AC44" i="14"/>
  <c r="Y45" i="14"/>
  <c r="AB45" i="14" s="1"/>
  <c r="Z45" i="14"/>
  <c r="AC45" i="14" s="1"/>
  <c r="AA45" i="14"/>
  <c r="AD45" i="14"/>
  <c r="Y46" i="14"/>
  <c r="Z46" i="14"/>
  <c r="AC46" i="14" s="1"/>
  <c r="AA46" i="14"/>
  <c r="AB46" i="14"/>
  <c r="AD46" i="14"/>
  <c r="Y47" i="14"/>
  <c r="Z47" i="14"/>
  <c r="AC47" i="14" s="1"/>
  <c r="AA47" i="14"/>
  <c r="AB47" i="14"/>
  <c r="AD47" i="14"/>
  <c r="Y48" i="14"/>
  <c r="AB48" i="14" s="1"/>
  <c r="Z48" i="14"/>
  <c r="AA48" i="14"/>
  <c r="AD48" i="14" s="1"/>
  <c r="AC48" i="14"/>
  <c r="Y49" i="14"/>
  <c r="AB49" i="14" s="1"/>
  <c r="Z49" i="14"/>
  <c r="AC49" i="14" s="1"/>
  <c r="AA49" i="14"/>
  <c r="AD49" i="14" s="1"/>
  <c r="Y50" i="14"/>
  <c r="Z50" i="14"/>
  <c r="AC50" i="14" s="1"/>
  <c r="AA50" i="14"/>
  <c r="AB50" i="14"/>
  <c r="AD50" i="14"/>
  <c r="Y51" i="14"/>
  <c r="Z51" i="14"/>
  <c r="AC51" i="14" s="1"/>
  <c r="AA51" i="14"/>
  <c r="AB51" i="14"/>
  <c r="AD51" i="14"/>
  <c r="Y52" i="14"/>
  <c r="AB52" i="14" s="1"/>
  <c r="Z52" i="14"/>
  <c r="AA52" i="14"/>
  <c r="AD52" i="14" s="1"/>
  <c r="AC52" i="14"/>
  <c r="Y53" i="14"/>
  <c r="AB53" i="14" s="1"/>
  <c r="Z53" i="14"/>
  <c r="AC53" i="14" s="1"/>
  <c r="AA53" i="14"/>
  <c r="AD53" i="14"/>
  <c r="Y54" i="14"/>
  <c r="Z54" i="14"/>
  <c r="AC54" i="14" s="1"/>
  <c r="AA54" i="14"/>
  <c r="AB54" i="14"/>
  <c r="AD54" i="14"/>
  <c r="Y55" i="14"/>
  <c r="Z55" i="14"/>
  <c r="AC55" i="14" s="1"/>
  <c r="AA55" i="14"/>
  <c r="AD55" i="14" s="1"/>
  <c r="AB55" i="14"/>
  <c r="Y56" i="14"/>
  <c r="AB56" i="14" s="1"/>
  <c r="Z56" i="14"/>
  <c r="AA56" i="14"/>
  <c r="AD56" i="14" s="1"/>
  <c r="AC56" i="14"/>
  <c r="Y57" i="14"/>
  <c r="AB57" i="14" s="1"/>
  <c r="Z57" i="14"/>
  <c r="AC57" i="14" s="1"/>
  <c r="AA57" i="14"/>
  <c r="AD57" i="14" s="1"/>
  <c r="AC37" i="14"/>
  <c r="AC58" i="14" s="1"/>
  <c r="AA37" i="14"/>
  <c r="AD37" i="14" s="1"/>
  <c r="Z37" i="14"/>
  <c r="Y37" i="14"/>
  <c r="AB37" i="14" s="1"/>
  <c r="O21" i="14"/>
  <c r="O20" i="14"/>
  <c r="O19" i="14"/>
  <c r="O18" i="14"/>
  <c r="O17" i="14"/>
  <c r="O16" i="14"/>
  <c r="O15" i="14"/>
  <c r="O14" i="14"/>
  <c r="O22" i="14" s="1"/>
  <c r="N21" i="14"/>
  <c r="N20" i="14"/>
  <c r="N19" i="14"/>
  <c r="N18" i="14"/>
  <c r="N17" i="14"/>
  <c r="N16" i="14"/>
  <c r="N15" i="14"/>
  <c r="N22" i="14" s="1"/>
  <c r="N14" i="14"/>
  <c r="M15" i="14"/>
  <c r="M16" i="14"/>
  <c r="M17" i="14"/>
  <c r="M18" i="14"/>
  <c r="M19" i="14"/>
  <c r="M20" i="14"/>
  <c r="M21" i="14"/>
  <c r="M14" i="14"/>
  <c r="M22" i="14" s="1"/>
  <c r="V58" i="14"/>
  <c r="O125" i="17"/>
  <c r="N125" i="17"/>
  <c r="O124" i="17"/>
  <c r="N124" i="17"/>
  <c r="O123" i="17"/>
  <c r="N123" i="17"/>
  <c r="O122" i="17"/>
  <c r="N122" i="17"/>
  <c r="O121" i="17"/>
  <c r="N121" i="17"/>
  <c r="O120" i="17"/>
  <c r="N120" i="17"/>
  <c r="O119" i="17"/>
  <c r="N119" i="17"/>
  <c r="O118" i="17"/>
  <c r="N118" i="17"/>
  <c r="O117" i="17"/>
  <c r="N117" i="17"/>
  <c r="O116" i="17"/>
  <c r="N116" i="17"/>
  <c r="O115" i="17"/>
  <c r="N115" i="17"/>
  <c r="AB58" i="14" l="1"/>
  <c r="AD58" i="14"/>
  <c r="W9" i="15"/>
  <c r="W6" i="15"/>
  <c r="W11" i="15" s="1"/>
  <c r="W15" i="15"/>
  <c r="X19" i="15"/>
  <c r="X36" i="15" s="1"/>
  <c r="X21" i="15"/>
  <c r="X32" i="15"/>
  <c r="X31" i="15"/>
  <c r="W28" i="15"/>
  <c r="W25" i="15"/>
  <c r="W18" i="15"/>
  <c r="W22" i="15"/>
  <c r="W33" i="15"/>
  <c r="W30" i="15"/>
  <c r="X22" i="15"/>
  <c r="X28" i="15"/>
  <c r="X27" i="15"/>
  <c r="W16" i="15"/>
  <c r="W20" i="15"/>
  <c r="I125" i="17"/>
  <c r="I124" i="17"/>
  <c r="I123" i="17"/>
  <c r="I122" i="17"/>
  <c r="I121" i="17"/>
  <c r="I120" i="17"/>
  <c r="I119" i="17"/>
  <c r="I118" i="17"/>
  <c r="I117" i="17"/>
  <c r="I116" i="17"/>
  <c r="I115" i="17"/>
  <c r="G125" i="17"/>
  <c r="G124" i="17"/>
  <c r="G123" i="17"/>
  <c r="G122" i="17"/>
  <c r="G121" i="17"/>
  <c r="G120" i="17"/>
  <c r="G119" i="17"/>
  <c r="G118" i="17"/>
  <c r="G117" i="17"/>
  <c r="G116" i="17"/>
  <c r="G115" i="17"/>
  <c r="K125" i="17"/>
  <c r="K124" i="17"/>
  <c r="K123" i="17"/>
  <c r="K122" i="17"/>
  <c r="K121" i="17"/>
  <c r="K120" i="17"/>
  <c r="K119" i="17"/>
  <c r="K118" i="17"/>
  <c r="K117" i="17"/>
  <c r="K116" i="17"/>
  <c r="K115" i="17"/>
  <c r="P115" i="17"/>
  <c r="Q115" i="17"/>
  <c r="P116" i="17"/>
  <c r="Q116" i="17"/>
  <c r="P117" i="17"/>
  <c r="Q117" i="17"/>
  <c r="P118" i="17"/>
  <c r="Q118" i="17"/>
  <c r="P119" i="17"/>
  <c r="Q119" i="17"/>
  <c r="P120" i="17"/>
  <c r="Q120" i="17"/>
  <c r="P121" i="17"/>
  <c r="Q121" i="17"/>
  <c r="I125" i="19"/>
  <c r="I124" i="19"/>
  <c r="I123" i="19"/>
  <c r="I122" i="19"/>
  <c r="I121" i="19"/>
  <c r="I120" i="19"/>
  <c r="I119" i="19"/>
  <c r="I118" i="19"/>
  <c r="I117" i="19"/>
  <c r="I116" i="19"/>
  <c r="I115" i="19"/>
  <c r="G125" i="19"/>
  <c r="G124" i="19"/>
  <c r="G123" i="19"/>
  <c r="G122" i="19"/>
  <c r="G121" i="19"/>
  <c r="G120" i="19"/>
  <c r="G119" i="19"/>
  <c r="G118" i="19"/>
  <c r="G117" i="19"/>
  <c r="G116" i="19"/>
  <c r="G115" i="19"/>
  <c r="K125" i="19"/>
  <c r="K124" i="19"/>
  <c r="K123" i="19"/>
  <c r="K122" i="19"/>
  <c r="K121" i="19"/>
  <c r="K120" i="19"/>
  <c r="K119" i="19"/>
  <c r="K118" i="19"/>
  <c r="K117" i="19"/>
  <c r="K116" i="19"/>
  <c r="K115" i="19"/>
  <c r="N116" i="19"/>
  <c r="N117" i="19"/>
  <c r="N118" i="19"/>
  <c r="N119" i="19"/>
  <c r="N120" i="19"/>
  <c r="N121" i="19"/>
  <c r="N122" i="19"/>
  <c r="N123" i="19"/>
  <c r="N124" i="19"/>
  <c r="N125" i="19"/>
  <c r="N115" i="19"/>
  <c r="M125" i="19"/>
  <c r="M124" i="19"/>
  <c r="M123" i="19"/>
  <c r="M122" i="19"/>
  <c r="M121" i="19"/>
  <c r="M120" i="19"/>
  <c r="M119" i="19"/>
  <c r="M118" i="19"/>
  <c r="M117" i="19"/>
  <c r="M116" i="19"/>
  <c r="M115" i="19"/>
  <c r="C111" i="19"/>
  <c r="U111" i="19" s="1"/>
  <c r="C110" i="19"/>
  <c r="U110" i="19" s="1"/>
  <c r="C109" i="19"/>
  <c r="V109" i="19" s="1"/>
  <c r="C108" i="19"/>
  <c r="T108" i="19" s="1"/>
  <c r="C107" i="19"/>
  <c r="U107" i="19" s="1"/>
  <c r="C106" i="19"/>
  <c r="U106" i="19" s="1"/>
  <c r="C105" i="19"/>
  <c r="V105" i="19" s="1"/>
  <c r="C104" i="19"/>
  <c r="T104" i="19" s="1"/>
  <c r="C103" i="19"/>
  <c r="U103" i="19" s="1"/>
  <c r="C102" i="19"/>
  <c r="U102" i="19" s="1"/>
  <c r="C101" i="19"/>
  <c r="V101" i="19" s="1"/>
  <c r="C100" i="19"/>
  <c r="T100" i="19" s="1"/>
  <c r="C99" i="19"/>
  <c r="U99" i="19" s="1"/>
  <c r="C98" i="19"/>
  <c r="U98" i="19" s="1"/>
  <c r="C97" i="19"/>
  <c r="V97" i="19" s="1"/>
  <c r="C96" i="19"/>
  <c r="T96" i="19" s="1"/>
  <c r="C95" i="19"/>
  <c r="U95" i="19" s="1"/>
  <c r="C94" i="19"/>
  <c r="U94" i="19" s="1"/>
  <c r="C93" i="19"/>
  <c r="V93" i="19" s="1"/>
  <c r="C92" i="19"/>
  <c r="T92" i="19" s="1"/>
  <c r="C91" i="19"/>
  <c r="V91" i="19" s="1"/>
  <c r="C90" i="19"/>
  <c r="W90" i="19" s="1"/>
  <c r="C89" i="19"/>
  <c r="C88" i="19"/>
  <c r="C87" i="19"/>
  <c r="C86" i="19"/>
  <c r="S86" i="19" s="1"/>
  <c r="C85" i="19"/>
  <c r="T85" i="19" s="1"/>
  <c r="C84" i="19"/>
  <c r="U84" i="19" s="1"/>
  <c r="C83" i="19"/>
  <c r="C82" i="19"/>
  <c r="W82" i="19" s="1"/>
  <c r="C81" i="19"/>
  <c r="T81" i="19" s="1"/>
  <c r="C80" i="19"/>
  <c r="C79" i="19"/>
  <c r="C78" i="19"/>
  <c r="W78" i="19" s="1"/>
  <c r="C77" i="19"/>
  <c r="C76" i="19"/>
  <c r="C75" i="19"/>
  <c r="V75" i="19" s="1"/>
  <c r="C74" i="19"/>
  <c r="W74" i="19" s="1"/>
  <c r="C73" i="19"/>
  <c r="C72" i="19"/>
  <c r="C71" i="19"/>
  <c r="C70" i="19"/>
  <c r="S70" i="19" s="1"/>
  <c r="C69" i="19"/>
  <c r="T69" i="19" s="1"/>
  <c r="C68" i="19"/>
  <c r="U68" i="19" s="1"/>
  <c r="C67" i="19"/>
  <c r="C66" i="19"/>
  <c r="W66" i="19" s="1"/>
  <c r="C65" i="19"/>
  <c r="T65" i="19" s="1"/>
  <c r="C64" i="19"/>
  <c r="C63" i="19"/>
  <c r="C62" i="19"/>
  <c r="S62" i="19" s="1"/>
  <c r="C61" i="19"/>
  <c r="V61" i="19" s="1"/>
  <c r="C60" i="19"/>
  <c r="C59" i="19"/>
  <c r="V59" i="19" s="1"/>
  <c r="C58" i="19"/>
  <c r="W58" i="19" s="1"/>
  <c r="C57" i="19"/>
  <c r="C56" i="19"/>
  <c r="U56" i="19" s="1"/>
  <c r="C55" i="19"/>
  <c r="C54" i="19"/>
  <c r="S54" i="19" s="1"/>
  <c r="C53" i="19"/>
  <c r="V53" i="19" s="1"/>
  <c r="C52" i="19"/>
  <c r="C51" i="19"/>
  <c r="V51" i="19" s="1"/>
  <c r="C50" i="19"/>
  <c r="W50" i="19" s="1"/>
  <c r="C49" i="19"/>
  <c r="C48" i="19"/>
  <c r="U48" i="19" s="1"/>
  <c r="C47" i="19"/>
  <c r="C46" i="19"/>
  <c r="S46" i="19" s="1"/>
  <c r="C45" i="19"/>
  <c r="V45" i="19" s="1"/>
  <c r="C44" i="19"/>
  <c r="C43" i="19"/>
  <c r="V43" i="19" s="1"/>
  <c r="C42" i="19"/>
  <c r="W42" i="19" s="1"/>
  <c r="C41" i="19"/>
  <c r="C40" i="19"/>
  <c r="U40" i="19" s="1"/>
  <c r="C39" i="19"/>
  <c r="C38" i="19"/>
  <c r="S38" i="19" s="1"/>
  <c r="C37" i="19"/>
  <c r="V37" i="19" s="1"/>
  <c r="C36" i="19"/>
  <c r="C35" i="19"/>
  <c r="V35" i="19" s="1"/>
  <c r="C34" i="19"/>
  <c r="W34" i="19" s="1"/>
  <c r="C33" i="19"/>
  <c r="C32" i="19"/>
  <c r="U32" i="19" s="1"/>
  <c r="C31" i="19"/>
  <c r="C30" i="19"/>
  <c r="V30" i="19" s="1"/>
  <c r="C29" i="19"/>
  <c r="V29" i="19" s="1"/>
  <c r="C28" i="19"/>
  <c r="T28" i="19" s="1"/>
  <c r="C27" i="19"/>
  <c r="U27" i="19" s="1"/>
  <c r="C26" i="19"/>
  <c r="V26" i="19" s="1"/>
  <c r="C25" i="19"/>
  <c r="V25" i="19" s="1"/>
  <c r="C24" i="19"/>
  <c r="T24" i="19" s="1"/>
  <c r="C23" i="19"/>
  <c r="T23" i="19" s="1"/>
  <c r="C22" i="19"/>
  <c r="U22" i="19" s="1"/>
  <c r="C21" i="19"/>
  <c r="V21" i="19" s="1"/>
  <c r="C20" i="19"/>
  <c r="W20" i="19" s="1"/>
  <c r="C19" i="19"/>
  <c r="T19" i="19" s="1"/>
  <c r="C18" i="19"/>
  <c r="U18" i="19" s="1"/>
  <c r="C17" i="19"/>
  <c r="V17" i="19" s="1"/>
  <c r="C16" i="19"/>
  <c r="W16" i="19" s="1"/>
  <c r="C15" i="19"/>
  <c r="T15" i="19" s="1"/>
  <c r="C14" i="19"/>
  <c r="U14" i="19" s="1"/>
  <c r="C13" i="19"/>
  <c r="V13" i="19" s="1"/>
  <c r="C12" i="19"/>
  <c r="W12" i="19" s="1"/>
  <c r="C11" i="19"/>
  <c r="T11" i="19" s="1"/>
  <c r="C10" i="19"/>
  <c r="U10" i="19" s="1"/>
  <c r="C9" i="19"/>
  <c r="V9" i="19" s="1"/>
  <c r="C8" i="19"/>
  <c r="W8" i="19" s="1"/>
  <c r="C7" i="19"/>
  <c r="T7" i="19" s="1"/>
  <c r="C6" i="19"/>
  <c r="U6" i="19" s="1"/>
  <c r="C5" i="19"/>
  <c r="V5" i="19" s="1"/>
  <c r="C4" i="19"/>
  <c r="W4" i="19" s="1"/>
  <c r="C3" i="19"/>
  <c r="T3" i="19" s="1"/>
  <c r="C2" i="19"/>
  <c r="U2" i="19" s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Q125" i="19"/>
  <c r="P125" i="19"/>
  <c r="O125" i="19"/>
  <c r="L125" i="19"/>
  <c r="J125" i="19"/>
  <c r="H125" i="19"/>
  <c r="F125" i="19"/>
  <c r="E125" i="19"/>
  <c r="D125" i="19"/>
  <c r="Q124" i="19"/>
  <c r="P124" i="19"/>
  <c r="O124" i="19"/>
  <c r="L124" i="19"/>
  <c r="J124" i="19"/>
  <c r="H124" i="19"/>
  <c r="F124" i="19"/>
  <c r="E124" i="19"/>
  <c r="D124" i="19"/>
  <c r="Q123" i="19"/>
  <c r="P123" i="19"/>
  <c r="O123" i="19"/>
  <c r="L123" i="19"/>
  <c r="J123" i="19"/>
  <c r="H123" i="19"/>
  <c r="F123" i="19"/>
  <c r="E123" i="19"/>
  <c r="D123" i="19"/>
  <c r="Q122" i="19"/>
  <c r="P122" i="19"/>
  <c r="O122" i="19"/>
  <c r="L122" i="19"/>
  <c r="J122" i="19"/>
  <c r="H122" i="19"/>
  <c r="F122" i="19"/>
  <c r="E122" i="19"/>
  <c r="D122" i="19"/>
  <c r="Q121" i="19"/>
  <c r="P121" i="19"/>
  <c r="O121" i="19"/>
  <c r="L121" i="19"/>
  <c r="J121" i="19"/>
  <c r="H121" i="19"/>
  <c r="F121" i="19"/>
  <c r="E121" i="19"/>
  <c r="D121" i="19"/>
  <c r="Q120" i="19"/>
  <c r="P120" i="19"/>
  <c r="O120" i="19"/>
  <c r="L120" i="19"/>
  <c r="J120" i="19"/>
  <c r="H120" i="19"/>
  <c r="F120" i="19"/>
  <c r="E120" i="19"/>
  <c r="D120" i="19"/>
  <c r="Q119" i="19"/>
  <c r="P119" i="19"/>
  <c r="O119" i="19"/>
  <c r="L119" i="19"/>
  <c r="J119" i="19"/>
  <c r="H119" i="19"/>
  <c r="F119" i="19"/>
  <c r="E119" i="19"/>
  <c r="D119" i="19"/>
  <c r="Q118" i="19"/>
  <c r="P118" i="19"/>
  <c r="O118" i="19"/>
  <c r="L118" i="19"/>
  <c r="J118" i="19"/>
  <c r="H118" i="19"/>
  <c r="F118" i="19"/>
  <c r="E118" i="19"/>
  <c r="D118" i="19"/>
  <c r="Q117" i="19"/>
  <c r="P117" i="19"/>
  <c r="O117" i="19"/>
  <c r="L117" i="19"/>
  <c r="J117" i="19"/>
  <c r="H117" i="19"/>
  <c r="F117" i="19"/>
  <c r="E117" i="19"/>
  <c r="D117" i="19"/>
  <c r="Q116" i="19"/>
  <c r="P116" i="19"/>
  <c r="O116" i="19"/>
  <c r="L116" i="19"/>
  <c r="J116" i="19"/>
  <c r="H116" i="19"/>
  <c r="F116" i="19"/>
  <c r="E116" i="19"/>
  <c r="D116" i="19"/>
  <c r="Q115" i="19"/>
  <c r="P115" i="19"/>
  <c r="O115" i="19"/>
  <c r="L115" i="19"/>
  <c r="J115" i="19"/>
  <c r="H115" i="19"/>
  <c r="F115" i="19"/>
  <c r="E115" i="19"/>
  <c r="D115" i="19"/>
  <c r="O5" i="14"/>
  <c r="O6" i="14"/>
  <c r="O7" i="14"/>
  <c r="O8" i="14"/>
  <c r="O9" i="14"/>
  <c r="O10" i="14"/>
  <c r="O11" i="14"/>
  <c r="O4" i="14"/>
  <c r="O12" i="14" s="1"/>
  <c r="W5" i="19" l="1"/>
  <c r="W13" i="19"/>
  <c r="W21" i="19"/>
  <c r="S42" i="19"/>
  <c r="S94" i="19"/>
  <c r="S97" i="19"/>
  <c r="V98" i="19"/>
  <c r="T101" i="19"/>
  <c r="W102" i="19"/>
  <c r="W105" i="19"/>
  <c r="V107" i="19"/>
  <c r="S110" i="19"/>
  <c r="V6" i="19"/>
  <c r="V14" i="19"/>
  <c r="V22" i="19"/>
  <c r="S50" i="19"/>
  <c r="S93" i="19"/>
  <c r="V94" i="19"/>
  <c r="T97" i="19"/>
  <c r="W98" i="19"/>
  <c r="W101" i="19"/>
  <c r="V103" i="19"/>
  <c r="S106" i="19"/>
  <c r="S109" i="19"/>
  <c r="V110" i="19"/>
  <c r="W36" i="15"/>
  <c r="W9" i="19"/>
  <c r="W17" i="19"/>
  <c r="U26" i="19"/>
  <c r="S58" i="19"/>
  <c r="T93" i="19"/>
  <c r="W94" i="19"/>
  <c r="W97" i="19"/>
  <c r="V99" i="19"/>
  <c r="S102" i="19"/>
  <c r="S105" i="19"/>
  <c r="V106" i="19"/>
  <c r="T109" i="19"/>
  <c r="W110" i="19"/>
  <c r="V2" i="19"/>
  <c r="V10" i="19"/>
  <c r="V18" i="19"/>
  <c r="S34" i="19"/>
  <c r="W93" i="19"/>
  <c r="V95" i="19"/>
  <c r="S98" i="19"/>
  <c r="S101" i="19"/>
  <c r="V102" i="19"/>
  <c r="T105" i="19"/>
  <c r="W106" i="19"/>
  <c r="W109" i="19"/>
  <c r="V111" i="19"/>
  <c r="U92" i="19"/>
  <c r="U100" i="19"/>
  <c r="U104" i="19"/>
  <c r="T4" i="19"/>
  <c r="T8" i="19"/>
  <c r="T12" i="19"/>
  <c r="T16" i="19"/>
  <c r="T20" i="19"/>
  <c r="U24" i="19"/>
  <c r="T37" i="19"/>
  <c r="T45" i="19"/>
  <c r="T53" i="19"/>
  <c r="T61" i="19"/>
  <c r="V92" i="19"/>
  <c r="U93" i="19"/>
  <c r="T94" i="19"/>
  <c r="S95" i="19"/>
  <c r="W95" i="19"/>
  <c r="V96" i="19"/>
  <c r="U97" i="19"/>
  <c r="T98" i="19"/>
  <c r="S99" i="19"/>
  <c r="W99" i="19"/>
  <c r="V100" i="19"/>
  <c r="U101" i="19"/>
  <c r="T102" i="19"/>
  <c r="S103" i="19"/>
  <c r="W103" i="19"/>
  <c r="V104" i="19"/>
  <c r="U105" i="19"/>
  <c r="T106" i="19"/>
  <c r="S107" i="19"/>
  <c r="W107" i="19"/>
  <c r="V108" i="19"/>
  <c r="U109" i="19"/>
  <c r="T110" i="19"/>
  <c r="S111" i="19"/>
  <c r="W111" i="19"/>
  <c r="V28" i="19"/>
  <c r="U96" i="19"/>
  <c r="U108" i="19"/>
  <c r="S5" i="19"/>
  <c r="S9" i="19"/>
  <c r="S13" i="19"/>
  <c r="S17" i="19"/>
  <c r="S21" i="19"/>
  <c r="U25" i="19"/>
  <c r="W30" i="19"/>
  <c r="W38" i="19"/>
  <c r="W46" i="19"/>
  <c r="W54" i="19"/>
  <c r="W62" i="19"/>
  <c r="S78" i="19"/>
  <c r="S92" i="19"/>
  <c r="W92" i="19"/>
  <c r="T95" i="19"/>
  <c r="S96" i="19"/>
  <c r="W96" i="19"/>
  <c r="T99" i="19"/>
  <c r="S100" i="19"/>
  <c r="W100" i="19"/>
  <c r="T103" i="19"/>
  <c r="S104" i="19"/>
  <c r="W104" i="19"/>
  <c r="T107" i="19"/>
  <c r="S108" i="19"/>
  <c r="W108" i="19"/>
  <c r="T111" i="19"/>
  <c r="U31" i="19"/>
  <c r="W31" i="19"/>
  <c r="S31" i="19"/>
  <c r="U39" i="19"/>
  <c r="W39" i="19"/>
  <c r="S39" i="19"/>
  <c r="U47" i="19"/>
  <c r="W47" i="19"/>
  <c r="S47" i="19"/>
  <c r="U55" i="19"/>
  <c r="W55" i="19"/>
  <c r="S55" i="19"/>
  <c r="U63" i="19"/>
  <c r="W63" i="19"/>
  <c r="S63" i="19"/>
  <c r="U71" i="19"/>
  <c r="T71" i="19"/>
  <c r="W71" i="19"/>
  <c r="S71" i="19"/>
  <c r="U79" i="19"/>
  <c r="T79" i="19"/>
  <c r="W79" i="19"/>
  <c r="S79" i="19"/>
  <c r="U87" i="19"/>
  <c r="T87" i="19"/>
  <c r="W87" i="19"/>
  <c r="S87" i="19"/>
  <c r="U3" i="19"/>
  <c r="U7" i="19"/>
  <c r="U15" i="19"/>
  <c r="U19" i="19"/>
  <c r="U23" i="19"/>
  <c r="V27" i="19"/>
  <c r="V71" i="19"/>
  <c r="V87" i="19"/>
  <c r="T32" i="19"/>
  <c r="V32" i="19"/>
  <c r="T36" i="19"/>
  <c r="V36" i="19"/>
  <c r="T40" i="19"/>
  <c r="V40" i="19"/>
  <c r="T44" i="19"/>
  <c r="V44" i="19"/>
  <c r="T48" i="19"/>
  <c r="V48" i="19"/>
  <c r="T52" i="19"/>
  <c r="V52" i="19"/>
  <c r="T56" i="19"/>
  <c r="V56" i="19"/>
  <c r="T60" i="19"/>
  <c r="V60" i="19"/>
  <c r="T64" i="19"/>
  <c r="W64" i="19"/>
  <c r="S64" i="19"/>
  <c r="V64" i="19"/>
  <c r="T68" i="19"/>
  <c r="W68" i="19"/>
  <c r="S68" i="19"/>
  <c r="V68" i="19"/>
  <c r="T72" i="19"/>
  <c r="W72" i="19"/>
  <c r="S72" i="19"/>
  <c r="V72" i="19"/>
  <c r="T76" i="19"/>
  <c r="W76" i="19"/>
  <c r="S76" i="19"/>
  <c r="V76" i="19"/>
  <c r="T80" i="19"/>
  <c r="W80" i="19"/>
  <c r="S80" i="19"/>
  <c r="V80" i="19"/>
  <c r="T84" i="19"/>
  <c r="W84" i="19"/>
  <c r="S84" i="19"/>
  <c r="V84" i="19"/>
  <c r="T88" i="19"/>
  <c r="W88" i="19"/>
  <c r="S88" i="19"/>
  <c r="V88" i="19"/>
  <c r="S2" i="19"/>
  <c r="W2" i="19"/>
  <c r="V3" i="19"/>
  <c r="U4" i="19"/>
  <c r="T5" i="19"/>
  <c r="S6" i="19"/>
  <c r="W6" i="19"/>
  <c r="V7" i="19"/>
  <c r="U8" i="19"/>
  <c r="T9" i="19"/>
  <c r="S10" i="19"/>
  <c r="W10" i="19"/>
  <c r="V11" i="19"/>
  <c r="U12" i="19"/>
  <c r="T13" i="19"/>
  <c r="S14" i="19"/>
  <c r="W14" i="19"/>
  <c r="V15" i="19"/>
  <c r="U16" i="19"/>
  <c r="T17" i="19"/>
  <c r="S18" i="19"/>
  <c r="W18" i="19"/>
  <c r="V19" i="19"/>
  <c r="U20" i="19"/>
  <c r="T21" i="19"/>
  <c r="S22" i="19"/>
  <c r="W22" i="19"/>
  <c r="V23" i="19"/>
  <c r="V24" i="19"/>
  <c r="W26" i="19"/>
  <c r="W27" i="19"/>
  <c r="W28" i="19"/>
  <c r="S30" i="19"/>
  <c r="T31" i="19"/>
  <c r="W32" i="19"/>
  <c r="U34" i="19"/>
  <c r="S36" i="19"/>
  <c r="T39" i="19"/>
  <c r="W40" i="19"/>
  <c r="U42" i="19"/>
  <c r="S44" i="19"/>
  <c r="T47" i="19"/>
  <c r="W48" i="19"/>
  <c r="U50" i="19"/>
  <c r="S52" i="19"/>
  <c r="T55" i="19"/>
  <c r="W56" i="19"/>
  <c r="U58" i="19"/>
  <c r="S60" i="19"/>
  <c r="T63" i="19"/>
  <c r="S66" i="19"/>
  <c r="U72" i="19"/>
  <c r="S82" i="19"/>
  <c r="U88" i="19"/>
  <c r="W25" i="19"/>
  <c r="S25" i="19"/>
  <c r="W29" i="19"/>
  <c r="W117" i="19" s="1"/>
  <c r="S29" i="19"/>
  <c r="W33" i="19"/>
  <c r="S33" i="19"/>
  <c r="U33" i="19"/>
  <c r="U118" i="19" s="1"/>
  <c r="W37" i="19"/>
  <c r="S37" i="19"/>
  <c r="U37" i="19"/>
  <c r="W41" i="19"/>
  <c r="S41" i="19"/>
  <c r="U41" i="19"/>
  <c r="W45" i="19"/>
  <c r="S45" i="19"/>
  <c r="U45" i="19"/>
  <c r="W49" i="19"/>
  <c r="S49" i="19"/>
  <c r="U49" i="19"/>
  <c r="W53" i="19"/>
  <c r="S53" i="19"/>
  <c r="U53" i="19"/>
  <c r="W57" i="19"/>
  <c r="S57" i="19"/>
  <c r="U57" i="19"/>
  <c r="W61" i="19"/>
  <c r="S61" i="19"/>
  <c r="U61" i="19"/>
  <c r="W65" i="19"/>
  <c r="S65" i="19"/>
  <c r="V65" i="19"/>
  <c r="U65" i="19"/>
  <c r="W69" i="19"/>
  <c r="S69" i="19"/>
  <c r="V69" i="19"/>
  <c r="U69" i="19"/>
  <c r="W73" i="19"/>
  <c r="S73" i="19"/>
  <c r="V73" i="19"/>
  <c r="U73" i="19"/>
  <c r="W77" i="19"/>
  <c r="S77" i="19"/>
  <c r="V77" i="19"/>
  <c r="U77" i="19"/>
  <c r="W81" i="19"/>
  <c r="S81" i="19"/>
  <c r="V81" i="19"/>
  <c r="U81" i="19"/>
  <c r="W85" i="19"/>
  <c r="S85" i="19"/>
  <c r="V85" i="19"/>
  <c r="U85" i="19"/>
  <c r="W89" i="19"/>
  <c r="S89" i="19"/>
  <c r="V89" i="19"/>
  <c r="U89" i="19"/>
  <c r="T2" i="19"/>
  <c r="S3" i="19"/>
  <c r="W3" i="19"/>
  <c r="V4" i="19"/>
  <c r="U5" i="19"/>
  <c r="T6" i="19"/>
  <c r="S7" i="19"/>
  <c r="W7" i="19"/>
  <c r="V8" i="19"/>
  <c r="U9" i="19"/>
  <c r="T10" i="19"/>
  <c r="S11" i="19"/>
  <c r="W11" i="19"/>
  <c r="V12" i="19"/>
  <c r="U13" i="19"/>
  <c r="U116" i="19" s="1"/>
  <c r="T14" i="19"/>
  <c r="S15" i="19"/>
  <c r="W15" i="19"/>
  <c r="V16" i="19"/>
  <c r="U17" i="19"/>
  <c r="T18" i="19"/>
  <c r="S19" i="19"/>
  <c r="W19" i="19"/>
  <c r="V20" i="19"/>
  <c r="U21" i="19"/>
  <c r="T22" i="19"/>
  <c r="S23" i="19"/>
  <c r="W23" i="19"/>
  <c r="W24" i="19"/>
  <c r="S26" i="19"/>
  <c r="S27" i="19"/>
  <c r="S28" i="19"/>
  <c r="T29" i="19"/>
  <c r="T30" i="19"/>
  <c r="V31" i="19"/>
  <c r="T33" i="19"/>
  <c r="U36" i="19"/>
  <c r="V39" i="19"/>
  <c r="T41" i="19"/>
  <c r="U44" i="19"/>
  <c r="V47" i="19"/>
  <c r="T49" i="19"/>
  <c r="U52" i="19"/>
  <c r="V55" i="19"/>
  <c r="T57" i="19"/>
  <c r="U60" i="19"/>
  <c r="V63" i="19"/>
  <c r="T73" i="19"/>
  <c r="U76" i="19"/>
  <c r="V79" i="19"/>
  <c r="T89" i="19"/>
  <c r="U35" i="19"/>
  <c r="W35" i="19"/>
  <c r="S35" i="19"/>
  <c r="U43" i="19"/>
  <c r="W43" i="19"/>
  <c r="S43" i="19"/>
  <c r="U51" i="19"/>
  <c r="W51" i="19"/>
  <c r="W119" i="19" s="1"/>
  <c r="S51" i="19"/>
  <c r="U59" i="19"/>
  <c r="W59" i="19"/>
  <c r="S59" i="19"/>
  <c r="U67" i="19"/>
  <c r="T67" i="19"/>
  <c r="W67" i="19"/>
  <c r="S67" i="19"/>
  <c r="U75" i="19"/>
  <c r="T75" i="19"/>
  <c r="W75" i="19"/>
  <c r="S75" i="19"/>
  <c r="U83" i="19"/>
  <c r="T83" i="19"/>
  <c r="W83" i="19"/>
  <c r="S83" i="19"/>
  <c r="U91" i="19"/>
  <c r="T91" i="19"/>
  <c r="W91" i="19"/>
  <c r="S91" i="19"/>
  <c r="U11" i="19"/>
  <c r="V34" i="19"/>
  <c r="T34" i="19"/>
  <c r="V38" i="19"/>
  <c r="T38" i="19"/>
  <c r="V42" i="19"/>
  <c r="T42" i="19"/>
  <c r="V46" i="19"/>
  <c r="T46" i="19"/>
  <c r="V50" i="19"/>
  <c r="T50" i="19"/>
  <c r="V54" i="19"/>
  <c r="V120" i="19" s="1"/>
  <c r="T54" i="19"/>
  <c r="V58" i="19"/>
  <c r="T58" i="19"/>
  <c r="V62" i="19"/>
  <c r="T62" i="19"/>
  <c r="V66" i="19"/>
  <c r="U66" i="19"/>
  <c r="T66" i="19"/>
  <c r="V70" i="19"/>
  <c r="U70" i="19"/>
  <c r="T70" i="19"/>
  <c r="V74" i="19"/>
  <c r="U74" i="19"/>
  <c r="T74" i="19"/>
  <c r="V78" i="19"/>
  <c r="U78" i="19"/>
  <c r="T78" i="19"/>
  <c r="V82" i="19"/>
  <c r="U82" i="19"/>
  <c r="T82" i="19"/>
  <c r="T123" i="19" s="1"/>
  <c r="V86" i="19"/>
  <c r="U86" i="19"/>
  <c r="T86" i="19"/>
  <c r="V90" i="19"/>
  <c r="V123" i="19" s="1"/>
  <c r="U90" i="19"/>
  <c r="T90" i="19"/>
  <c r="S4" i="19"/>
  <c r="S8" i="19"/>
  <c r="S12" i="19"/>
  <c r="S16" i="19"/>
  <c r="S20" i="19"/>
  <c r="S24" i="19"/>
  <c r="T25" i="19"/>
  <c r="T26" i="19"/>
  <c r="T27" i="19"/>
  <c r="U28" i="19"/>
  <c r="U29" i="19"/>
  <c r="U30" i="19"/>
  <c r="S32" i="19"/>
  <c r="V33" i="19"/>
  <c r="T35" i="19"/>
  <c r="W36" i="19"/>
  <c r="U38" i="19"/>
  <c r="S40" i="19"/>
  <c r="V41" i="19"/>
  <c r="T43" i="19"/>
  <c r="W44" i="19"/>
  <c r="U46" i="19"/>
  <c r="S48" i="19"/>
  <c r="V49" i="19"/>
  <c r="T51" i="19"/>
  <c r="W52" i="19"/>
  <c r="U54" i="19"/>
  <c r="S56" i="19"/>
  <c r="V57" i="19"/>
  <c r="T59" i="19"/>
  <c r="T120" i="19" s="1"/>
  <c r="W60" i="19"/>
  <c r="U62" i="19"/>
  <c r="U64" i="19"/>
  <c r="V67" i="19"/>
  <c r="V121" i="19" s="1"/>
  <c r="W70" i="19"/>
  <c r="S74" i="19"/>
  <c r="T77" i="19"/>
  <c r="U80" i="19"/>
  <c r="V83" i="19"/>
  <c r="W86" i="19"/>
  <c r="S90" i="19"/>
  <c r="U115" i="19"/>
  <c r="U124" i="19"/>
  <c r="C124" i="19"/>
  <c r="C115" i="19"/>
  <c r="T115" i="19"/>
  <c r="C116" i="19"/>
  <c r="C119" i="19"/>
  <c r="C120" i="19"/>
  <c r="T122" i="19"/>
  <c r="C117" i="19"/>
  <c r="T117" i="19"/>
  <c r="C118" i="19"/>
  <c r="T119" i="19"/>
  <c r="W115" i="19"/>
  <c r="U120" i="19"/>
  <c r="C121" i="19"/>
  <c r="W121" i="19"/>
  <c r="V125" i="19"/>
  <c r="C122" i="19"/>
  <c r="C123" i="19"/>
  <c r="C125" i="19"/>
  <c r="S122" i="19"/>
  <c r="T125" i="19"/>
  <c r="U125" i="19"/>
  <c r="W124" i="19"/>
  <c r="J135" i="16"/>
  <c r="J134" i="16"/>
  <c r="J133" i="16"/>
  <c r="J132" i="16"/>
  <c r="J131" i="16"/>
  <c r="J130" i="16"/>
  <c r="J129" i="16"/>
  <c r="J128" i="16"/>
  <c r="J127" i="16"/>
  <c r="J126" i="16"/>
  <c r="J125" i="16"/>
  <c r="J124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F125" i="16"/>
  <c r="F126" i="16"/>
  <c r="F127" i="16"/>
  <c r="F128" i="16"/>
  <c r="F129" i="16"/>
  <c r="F130" i="16"/>
  <c r="F131" i="16"/>
  <c r="F132" i="16"/>
  <c r="F133" i="16"/>
  <c r="F134" i="16"/>
  <c r="F135" i="16"/>
  <c r="F124" i="16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D125" i="17"/>
  <c r="D124" i="17"/>
  <c r="D123" i="17"/>
  <c r="D122" i="17"/>
  <c r="D121" i="17"/>
  <c r="D120" i="17"/>
  <c r="D119" i="17"/>
  <c r="D118" i="17"/>
  <c r="D117" i="17"/>
  <c r="D116" i="17"/>
  <c r="D115" i="17"/>
  <c r="E125" i="17"/>
  <c r="E124" i="17"/>
  <c r="E123" i="17"/>
  <c r="E122" i="17"/>
  <c r="E121" i="17"/>
  <c r="E120" i="17"/>
  <c r="E119" i="17"/>
  <c r="E118" i="17"/>
  <c r="E117" i="17"/>
  <c r="E116" i="17"/>
  <c r="E115" i="17"/>
  <c r="H125" i="17"/>
  <c r="H124" i="17"/>
  <c r="H123" i="17"/>
  <c r="H122" i="17"/>
  <c r="H121" i="17"/>
  <c r="H120" i="17"/>
  <c r="H119" i="17"/>
  <c r="H118" i="17"/>
  <c r="H117" i="17"/>
  <c r="H116" i="17"/>
  <c r="H115" i="17"/>
  <c r="L125" i="17"/>
  <c r="L124" i="17"/>
  <c r="L123" i="17"/>
  <c r="L122" i="17"/>
  <c r="L121" i="17"/>
  <c r="L120" i="17"/>
  <c r="L119" i="17"/>
  <c r="L118" i="17"/>
  <c r="L117" i="17"/>
  <c r="L116" i="17"/>
  <c r="L115" i="17"/>
  <c r="J125" i="17"/>
  <c r="J124" i="17"/>
  <c r="J123" i="17"/>
  <c r="J122" i="17"/>
  <c r="J121" i="17"/>
  <c r="J120" i="17"/>
  <c r="J119" i="17"/>
  <c r="J118" i="17"/>
  <c r="J117" i="17"/>
  <c r="J116" i="17"/>
  <c r="J115" i="17"/>
  <c r="F125" i="17"/>
  <c r="F124" i="17"/>
  <c r="F123" i="17"/>
  <c r="F122" i="17"/>
  <c r="F121" i="17"/>
  <c r="F120" i="17"/>
  <c r="F119" i="17"/>
  <c r="F118" i="17"/>
  <c r="F117" i="17"/>
  <c r="F116" i="17"/>
  <c r="F115" i="17"/>
  <c r="P125" i="17"/>
  <c r="P124" i="17"/>
  <c r="P123" i="17"/>
  <c r="P122" i="17"/>
  <c r="Q125" i="17"/>
  <c r="Q124" i="17"/>
  <c r="Q123" i="17"/>
  <c r="Q122" i="17"/>
  <c r="U119" i="19" l="1"/>
  <c r="V122" i="19"/>
  <c r="S123" i="19"/>
  <c r="T116" i="19"/>
  <c r="U123" i="19"/>
  <c r="U122" i="19"/>
  <c r="S120" i="19"/>
  <c r="W116" i="19"/>
  <c r="T121" i="19"/>
  <c r="T118" i="19"/>
  <c r="U117" i="19"/>
  <c r="U121" i="19"/>
  <c r="W122" i="19"/>
  <c r="T124" i="19"/>
  <c r="S119" i="19"/>
  <c r="S117" i="19"/>
  <c r="S115" i="19"/>
  <c r="W120" i="19"/>
  <c r="V116" i="19"/>
  <c r="W125" i="19"/>
  <c r="W123" i="19"/>
  <c r="W118" i="19"/>
  <c r="V119" i="19"/>
  <c r="V124" i="19"/>
  <c r="V118" i="19"/>
  <c r="S125" i="19"/>
  <c r="S121" i="19"/>
  <c r="S118" i="19"/>
  <c r="S116" i="19"/>
  <c r="V117" i="19"/>
  <c r="V115" i="19"/>
  <c r="S124" i="19"/>
  <c r="M125" i="17"/>
  <c r="M124" i="17"/>
  <c r="M123" i="17"/>
  <c r="M122" i="17"/>
  <c r="M121" i="17"/>
  <c r="M120" i="17"/>
  <c r="M119" i="17"/>
  <c r="M118" i="17"/>
  <c r="M117" i="17"/>
  <c r="M116" i="17"/>
  <c r="M115" i="17"/>
  <c r="C111" i="17"/>
  <c r="V111" i="17" s="1"/>
  <c r="C110" i="17"/>
  <c r="C109" i="17"/>
  <c r="U109" i="17" s="1"/>
  <c r="C108" i="17"/>
  <c r="U108" i="17" s="1"/>
  <c r="C107" i="17"/>
  <c r="V107" i="17" s="1"/>
  <c r="C106" i="17"/>
  <c r="T106" i="17" s="1"/>
  <c r="C105" i="17"/>
  <c r="U105" i="17" s="1"/>
  <c r="C104" i="17"/>
  <c r="C103" i="17"/>
  <c r="C102" i="17"/>
  <c r="C101" i="17"/>
  <c r="U101" i="17" s="1"/>
  <c r="C100" i="17"/>
  <c r="T100" i="17" s="1"/>
  <c r="C99" i="17"/>
  <c r="U99" i="17" s="1"/>
  <c r="C98" i="17"/>
  <c r="T98" i="17" s="1"/>
  <c r="C97" i="17"/>
  <c r="U97" i="17" s="1"/>
  <c r="C96" i="17"/>
  <c r="C95" i="17"/>
  <c r="C94" i="17"/>
  <c r="C93" i="17"/>
  <c r="U93" i="17" s="1"/>
  <c r="C92" i="17"/>
  <c r="T92" i="17" s="1"/>
  <c r="C91" i="17"/>
  <c r="V91" i="17" s="1"/>
  <c r="C90" i="17"/>
  <c r="T90" i="17" s="1"/>
  <c r="C89" i="17"/>
  <c r="U89" i="17" s="1"/>
  <c r="C88" i="17"/>
  <c r="C87" i="17"/>
  <c r="C86" i="17"/>
  <c r="C85" i="17"/>
  <c r="U85" i="17" s="1"/>
  <c r="C84" i="17"/>
  <c r="T84" i="17" s="1"/>
  <c r="C83" i="17"/>
  <c r="U83" i="17" s="1"/>
  <c r="C82" i="17"/>
  <c r="C81" i="17"/>
  <c r="U81" i="17" s="1"/>
  <c r="C80" i="17"/>
  <c r="C79" i="17"/>
  <c r="C78" i="17"/>
  <c r="C77" i="17"/>
  <c r="U77" i="17" s="1"/>
  <c r="C76" i="17"/>
  <c r="U76" i="17" s="1"/>
  <c r="C75" i="17"/>
  <c r="V75" i="17" s="1"/>
  <c r="C74" i="17"/>
  <c r="T74" i="17" s="1"/>
  <c r="C73" i="17"/>
  <c r="U73" i="17" s="1"/>
  <c r="C72" i="17"/>
  <c r="C71" i="17"/>
  <c r="C70" i="17"/>
  <c r="T70" i="17" s="1"/>
  <c r="C69" i="17"/>
  <c r="V69" i="17" s="1"/>
  <c r="C68" i="17"/>
  <c r="V68" i="17" s="1"/>
  <c r="C67" i="17"/>
  <c r="V67" i="17" s="1"/>
  <c r="C66" i="17"/>
  <c r="T66" i="17" s="1"/>
  <c r="C65" i="17"/>
  <c r="V65" i="17" s="1"/>
  <c r="C64" i="17"/>
  <c r="V64" i="17" s="1"/>
  <c r="C63" i="17"/>
  <c r="V63" i="17" s="1"/>
  <c r="C62" i="17"/>
  <c r="U62" i="17" s="1"/>
  <c r="C61" i="17"/>
  <c r="V61" i="17" s="1"/>
  <c r="C60" i="17"/>
  <c r="C59" i="17"/>
  <c r="V59" i="17" s="1"/>
  <c r="C58" i="17"/>
  <c r="T58" i="17" s="1"/>
  <c r="C57" i="17"/>
  <c r="V57" i="17" s="1"/>
  <c r="C56" i="17"/>
  <c r="C55" i="17"/>
  <c r="V55" i="17" s="1"/>
  <c r="C54" i="17"/>
  <c r="T54" i="17" s="1"/>
  <c r="C53" i="17"/>
  <c r="V53" i="17" s="1"/>
  <c r="C52" i="17"/>
  <c r="C51" i="17"/>
  <c r="V51" i="17" s="1"/>
  <c r="C50" i="17"/>
  <c r="T50" i="17" s="1"/>
  <c r="C49" i="17"/>
  <c r="V49" i="17" s="1"/>
  <c r="C48" i="17"/>
  <c r="C47" i="17"/>
  <c r="V47" i="17" s="1"/>
  <c r="C46" i="17"/>
  <c r="T46" i="17" s="1"/>
  <c r="C45" i="17"/>
  <c r="V45" i="17" s="1"/>
  <c r="C44" i="17"/>
  <c r="C43" i="17"/>
  <c r="V43" i="17" s="1"/>
  <c r="C42" i="17"/>
  <c r="C41" i="17"/>
  <c r="V41" i="17" s="1"/>
  <c r="C40" i="17"/>
  <c r="C39" i="17"/>
  <c r="V39" i="17" s="1"/>
  <c r="C38" i="17"/>
  <c r="T38" i="17" s="1"/>
  <c r="C37" i="17"/>
  <c r="V37" i="17" s="1"/>
  <c r="C36" i="17"/>
  <c r="C35" i="17"/>
  <c r="V35" i="17" s="1"/>
  <c r="C34" i="17"/>
  <c r="C33" i="17"/>
  <c r="V33" i="17" s="1"/>
  <c r="C32" i="17"/>
  <c r="C31" i="17"/>
  <c r="V31" i="17" s="1"/>
  <c r="C30" i="17"/>
  <c r="U30" i="17" s="1"/>
  <c r="C29" i="17"/>
  <c r="V29" i="17" s="1"/>
  <c r="C28" i="17"/>
  <c r="C27" i="17"/>
  <c r="V27" i="17" s="1"/>
  <c r="C26" i="17"/>
  <c r="C25" i="17"/>
  <c r="V25" i="17" s="1"/>
  <c r="C24" i="17"/>
  <c r="C23" i="17"/>
  <c r="V23" i="17" s="1"/>
  <c r="C22" i="17"/>
  <c r="C21" i="17"/>
  <c r="V21" i="17" s="1"/>
  <c r="C20" i="17"/>
  <c r="C19" i="17"/>
  <c r="V19" i="17" s="1"/>
  <c r="C18" i="17"/>
  <c r="C17" i="17"/>
  <c r="V17" i="17" s="1"/>
  <c r="C16" i="17"/>
  <c r="V16" i="17" s="1"/>
  <c r="C15" i="17"/>
  <c r="V15" i="17" s="1"/>
  <c r="C14" i="17"/>
  <c r="C13" i="17"/>
  <c r="C12" i="17"/>
  <c r="C11" i="17"/>
  <c r="V11" i="17" s="1"/>
  <c r="C10" i="17"/>
  <c r="C9" i="17"/>
  <c r="C8" i="17"/>
  <c r="T8" i="17" s="1"/>
  <c r="C7" i="17"/>
  <c r="C6" i="17"/>
  <c r="C5" i="17"/>
  <c r="V5" i="17" s="1"/>
  <c r="C4" i="17"/>
  <c r="U4" i="17" s="1"/>
  <c r="C3" i="17"/>
  <c r="W3" i="17" s="1"/>
  <c r="C2" i="17"/>
  <c r="U2" i="17" s="1"/>
  <c r="P121" i="18"/>
  <c r="C121" i="18"/>
  <c r="C120" i="18"/>
  <c r="P120" i="18" s="1"/>
  <c r="P119" i="18"/>
  <c r="C119" i="18"/>
  <c r="C118" i="18"/>
  <c r="P118" i="18" s="1"/>
  <c r="P117" i="18"/>
  <c r="C117" i="18"/>
  <c r="C116" i="18"/>
  <c r="P116" i="18" s="1"/>
  <c r="P115" i="18"/>
  <c r="C115" i="18"/>
  <c r="C114" i="18"/>
  <c r="P114" i="18" s="1"/>
  <c r="P113" i="18"/>
  <c r="C113" i="18"/>
  <c r="C112" i="18"/>
  <c r="P112" i="18" s="1"/>
  <c r="P135" i="18" s="1"/>
  <c r="P111" i="18"/>
  <c r="C111" i="18"/>
  <c r="C110" i="18"/>
  <c r="P110" i="18" s="1"/>
  <c r="P109" i="18"/>
  <c r="C109" i="18"/>
  <c r="C108" i="18"/>
  <c r="P108" i="18" s="1"/>
  <c r="P107" i="18"/>
  <c r="C107" i="18"/>
  <c r="C106" i="18"/>
  <c r="P106" i="18" s="1"/>
  <c r="P105" i="18"/>
  <c r="C105" i="18"/>
  <c r="C104" i="18"/>
  <c r="P104" i="18" s="1"/>
  <c r="P103" i="18"/>
  <c r="C103" i="18"/>
  <c r="C102" i="18"/>
  <c r="P102" i="18" s="1"/>
  <c r="P101" i="18"/>
  <c r="C101" i="18"/>
  <c r="C100" i="18"/>
  <c r="P100" i="18" s="1"/>
  <c r="P99" i="18"/>
  <c r="C99" i="18"/>
  <c r="C98" i="18"/>
  <c r="P98" i="18" s="1"/>
  <c r="P97" i="18"/>
  <c r="C97" i="18"/>
  <c r="C96" i="18"/>
  <c r="P96" i="18" s="1"/>
  <c r="P95" i="18"/>
  <c r="C95" i="18"/>
  <c r="C94" i="18"/>
  <c r="P94" i="18" s="1"/>
  <c r="P93" i="18"/>
  <c r="C93" i="18"/>
  <c r="C92" i="18"/>
  <c r="P92" i="18" s="1"/>
  <c r="P91" i="18"/>
  <c r="C91" i="18"/>
  <c r="C90" i="18"/>
  <c r="P90" i="18" s="1"/>
  <c r="P89" i="18"/>
  <c r="C89" i="18"/>
  <c r="C88" i="18"/>
  <c r="P88" i="18" s="1"/>
  <c r="P87" i="18"/>
  <c r="C87" i="18"/>
  <c r="C86" i="18"/>
  <c r="P86" i="18" s="1"/>
  <c r="P85" i="18"/>
  <c r="C85" i="18"/>
  <c r="C84" i="18"/>
  <c r="P84" i="18" s="1"/>
  <c r="P83" i="18"/>
  <c r="C83" i="18"/>
  <c r="C82" i="18"/>
  <c r="P82" i="18" s="1"/>
  <c r="P81" i="18"/>
  <c r="C81" i="18"/>
  <c r="C80" i="18"/>
  <c r="P80" i="18" s="1"/>
  <c r="P79" i="18"/>
  <c r="C79" i="18"/>
  <c r="C78" i="18"/>
  <c r="P78" i="18" s="1"/>
  <c r="P77" i="18"/>
  <c r="C77" i="18"/>
  <c r="C76" i="18"/>
  <c r="P76" i="18" s="1"/>
  <c r="P75" i="18"/>
  <c r="C75" i="18"/>
  <c r="C74" i="18"/>
  <c r="P74" i="18" s="1"/>
  <c r="P73" i="18"/>
  <c r="C73" i="18"/>
  <c r="C72" i="18"/>
  <c r="P72" i="18" s="1"/>
  <c r="P131" i="18" s="1"/>
  <c r="P71" i="18"/>
  <c r="C71" i="18"/>
  <c r="C70" i="18"/>
  <c r="P70" i="18" s="1"/>
  <c r="P69" i="18"/>
  <c r="C69" i="18"/>
  <c r="C68" i="18"/>
  <c r="P68" i="18" s="1"/>
  <c r="P67" i="18"/>
  <c r="C67" i="18"/>
  <c r="C66" i="18"/>
  <c r="P66" i="18" s="1"/>
  <c r="P65" i="18"/>
  <c r="C65" i="18"/>
  <c r="C64" i="18"/>
  <c r="P64" i="18" s="1"/>
  <c r="P63" i="18"/>
  <c r="C63" i="18"/>
  <c r="C62" i="18"/>
  <c r="P62" i="18" s="1"/>
  <c r="P61" i="18"/>
  <c r="C61" i="18"/>
  <c r="C60" i="18"/>
  <c r="P60" i="18" s="1"/>
  <c r="P59" i="18"/>
  <c r="C59" i="18"/>
  <c r="C58" i="18"/>
  <c r="P58" i="18" s="1"/>
  <c r="P57" i="18"/>
  <c r="C57" i="18"/>
  <c r="C56" i="18"/>
  <c r="P56" i="18" s="1"/>
  <c r="P55" i="18"/>
  <c r="C55" i="18"/>
  <c r="C54" i="18"/>
  <c r="P54" i="18" s="1"/>
  <c r="P53" i="18"/>
  <c r="C53" i="18"/>
  <c r="C52" i="18"/>
  <c r="P52" i="18" s="1"/>
  <c r="P51" i="18"/>
  <c r="C51" i="18"/>
  <c r="C50" i="18"/>
  <c r="P50" i="18" s="1"/>
  <c r="P49" i="18"/>
  <c r="C49" i="18"/>
  <c r="C48" i="18"/>
  <c r="P48" i="18" s="1"/>
  <c r="P47" i="18"/>
  <c r="C47" i="18"/>
  <c r="C46" i="18"/>
  <c r="P46" i="18" s="1"/>
  <c r="P45" i="18"/>
  <c r="C45" i="18"/>
  <c r="C44" i="18"/>
  <c r="P44" i="18" s="1"/>
  <c r="P43" i="18"/>
  <c r="C43" i="18"/>
  <c r="C42" i="18"/>
  <c r="P42" i="18" s="1"/>
  <c r="P41" i="18"/>
  <c r="C41" i="18"/>
  <c r="C40" i="18"/>
  <c r="P40" i="18" s="1"/>
  <c r="P39" i="18"/>
  <c r="C39" i="18"/>
  <c r="C38" i="18"/>
  <c r="P38" i="18" s="1"/>
  <c r="P37" i="18"/>
  <c r="C37" i="18"/>
  <c r="C36" i="18"/>
  <c r="P36" i="18" s="1"/>
  <c r="C35" i="18"/>
  <c r="P35" i="18" s="1"/>
  <c r="P34" i="18"/>
  <c r="O34" i="18"/>
  <c r="C34" i="18"/>
  <c r="P33" i="18"/>
  <c r="O33" i="18"/>
  <c r="C33" i="18"/>
  <c r="C32" i="18"/>
  <c r="P32" i="18" s="1"/>
  <c r="C31" i="18"/>
  <c r="P31" i="18" s="1"/>
  <c r="P30" i="18"/>
  <c r="O30" i="18"/>
  <c r="C30" i="18"/>
  <c r="P29" i="18"/>
  <c r="O29" i="18"/>
  <c r="C29" i="18"/>
  <c r="C28" i="18"/>
  <c r="P28" i="18" s="1"/>
  <c r="C27" i="18"/>
  <c r="P27" i="18" s="1"/>
  <c r="P26" i="18"/>
  <c r="O26" i="18"/>
  <c r="C26" i="18"/>
  <c r="P25" i="18"/>
  <c r="O25" i="18"/>
  <c r="C25" i="18"/>
  <c r="C24" i="18"/>
  <c r="P24" i="18" s="1"/>
  <c r="C23" i="18"/>
  <c r="P23" i="18" s="1"/>
  <c r="P22" i="18"/>
  <c r="O22" i="18"/>
  <c r="C22" i="18"/>
  <c r="O21" i="18"/>
  <c r="C21" i="18"/>
  <c r="C20" i="18"/>
  <c r="P20" i="18" s="1"/>
  <c r="P19" i="18"/>
  <c r="C19" i="18"/>
  <c r="O19" i="18" s="1"/>
  <c r="P18" i="18"/>
  <c r="O18" i="18"/>
  <c r="C18" i="18"/>
  <c r="O17" i="18"/>
  <c r="C17" i="18"/>
  <c r="C16" i="18"/>
  <c r="P16" i="18" s="1"/>
  <c r="P15" i="18"/>
  <c r="C15" i="18"/>
  <c r="O15" i="18" s="1"/>
  <c r="P14" i="18"/>
  <c r="O14" i="18"/>
  <c r="C14" i="18"/>
  <c r="O13" i="18"/>
  <c r="C13" i="18"/>
  <c r="C12" i="18"/>
  <c r="P12" i="18" s="1"/>
  <c r="P11" i="18"/>
  <c r="C11" i="18"/>
  <c r="O11" i="18" s="1"/>
  <c r="P10" i="18"/>
  <c r="O10" i="18"/>
  <c r="C10" i="18"/>
  <c r="O9" i="18"/>
  <c r="C9" i="18"/>
  <c r="C8" i="18"/>
  <c r="P8" i="18" s="1"/>
  <c r="P7" i="18"/>
  <c r="C7" i="18"/>
  <c r="O7" i="18" s="1"/>
  <c r="P6" i="18"/>
  <c r="O6" i="18"/>
  <c r="C6" i="18"/>
  <c r="O5" i="18"/>
  <c r="C5" i="18"/>
  <c r="C4" i="18"/>
  <c r="P4" i="18" s="1"/>
  <c r="P3" i="18"/>
  <c r="C3" i="18"/>
  <c r="O3" i="18" s="1"/>
  <c r="P2" i="18"/>
  <c r="O2" i="18"/>
  <c r="C2" i="18"/>
  <c r="K135" i="16"/>
  <c r="I135" i="16"/>
  <c r="G135" i="16"/>
  <c r="K134" i="16"/>
  <c r="I134" i="16"/>
  <c r="G134" i="16"/>
  <c r="K133" i="16"/>
  <c r="I133" i="16"/>
  <c r="G133" i="16"/>
  <c r="K132" i="16"/>
  <c r="I132" i="16"/>
  <c r="G132" i="16"/>
  <c r="K131" i="16"/>
  <c r="I131" i="16"/>
  <c r="G131" i="16"/>
  <c r="K130" i="16"/>
  <c r="I130" i="16"/>
  <c r="G130" i="16"/>
  <c r="K129" i="16"/>
  <c r="I129" i="16"/>
  <c r="G129" i="16"/>
  <c r="K128" i="16"/>
  <c r="I128" i="16"/>
  <c r="G128" i="16"/>
  <c r="K127" i="16"/>
  <c r="I127" i="16"/>
  <c r="G127" i="16"/>
  <c r="K126" i="16"/>
  <c r="I126" i="16"/>
  <c r="G126" i="16"/>
  <c r="I125" i="16"/>
  <c r="G125" i="16"/>
  <c r="K124" i="16"/>
  <c r="I124" i="16"/>
  <c r="G124" i="16"/>
  <c r="C121" i="16"/>
  <c r="C120" i="16"/>
  <c r="C119" i="16"/>
  <c r="C118" i="16"/>
  <c r="P118" i="16" s="1"/>
  <c r="C117" i="16"/>
  <c r="C116" i="16"/>
  <c r="C115" i="16"/>
  <c r="C114" i="16"/>
  <c r="P114" i="16" s="1"/>
  <c r="C113" i="16"/>
  <c r="C112" i="16"/>
  <c r="C111" i="16"/>
  <c r="C110" i="16"/>
  <c r="P110" i="16" s="1"/>
  <c r="C109" i="16"/>
  <c r="C108" i="16"/>
  <c r="C107" i="16"/>
  <c r="C106" i="16"/>
  <c r="C105" i="16"/>
  <c r="C104" i="16"/>
  <c r="C103" i="16"/>
  <c r="P102" i="16"/>
  <c r="C102" i="16"/>
  <c r="M102" i="16" s="1"/>
  <c r="C101" i="16"/>
  <c r="N101" i="16" s="1"/>
  <c r="C100" i="16"/>
  <c r="C99" i="16"/>
  <c r="C98" i="16"/>
  <c r="C97" i="16"/>
  <c r="N97" i="16" s="1"/>
  <c r="C96" i="16"/>
  <c r="C95" i="16"/>
  <c r="C94" i="16"/>
  <c r="P94" i="16" s="1"/>
  <c r="C93" i="16"/>
  <c r="N93" i="16" s="1"/>
  <c r="C92" i="16"/>
  <c r="C91" i="16"/>
  <c r="C90" i="16"/>
  <c r="P90" i="16" s="1"/>
  <c r="N89" i="16"/>
  <c r="C89" i="16"/>
  <c r="C88" i="16"/>
  <c r="C87" i="16"/>
  <c r="P86" i="16"/>
  <c r="C86" i="16"/>
  <c r="C85" i="16"/>
  <c r="N85" i="16" s="1"/>
  <c r="C84" i="16"/>
  <c r="C83" i="16"/>
  <c r="C82" i="16"/>
  <c r="M82" i="16" s="1"/>
  <c r="C81" i="16"/>
  <c r="N81" i="16" s="1"/>
  <c r="C80" i="16"/>
  <c r="C79" i="16"/>
  <c r="C78" i="16"/>
  <c r="P78" i="16" s="1"/>
  <c r="C77" i="16"/>
  <c r="N77" i="16" s="1"/>
  <c r="C76" i="16"/>
  <c r="C75" i="16"/>
  <c r="C74" i="16"/>
  <c r="N73" i="16"/>
  <c r="C73" i="16"/>
  <c r="C72" i="16"/>
  <c r="C71" i="16"/>
  <c r="P70" i="16"/>
  <c r="C70" i="16"/>
  <c r="C69" i="16"/>
  <c r="C68" i="16"/>
  <c r="C67" i="16"/>
  <c r="C66" i="16"/>
  <c r="C65" i="16"/>
  <c r="N65" i="16" s="1"/>
  <c r="C64" i="16"/>
  <c r="C63" i="16"/>
  <c r="C62" i="16"/>
  <c r="M62" i="16" s="1"/>
  <c r="C61" i="16"/>
  <c r="C60" i="16"/>
  <c r="C59" i="16"/>
  <c r="C58" i="16"/>
  <c r="P58" i="16" s="1"/>
  <c r="N57" i="16"/>
  <c r="C57" i="16"/>
  <c r="C56" i="16"/>
  <c r="C55" i="16"/>
  <c r="P54" i="16"/>
  <c r="C54" i="16"/>
  <c r="C53" i="16"/>
  <c r="N53" i="16" s="1"/>
  <c r="C52" i="16"/>
  <c r="C51" i="16"/>
  <c r="C50" i="16"/>
  <c r="C49" i="16"/>
  <c r="N49" i="16" s="1"/>
  <c r="C48" i="16"/>
  <c r="C47" i="16"/>
  <c r="C46" i="16"/>
  <c r="P46" i="16" s="1"/>
  <c r="C45" i="16"/>
  <c r="C44" i="16"/>
  <c r="C43" i="16"/>
  <c r="C42" i="16"/>
  <c r="M42" i="16" s="1"/>
  <c r="N41" i="16"/>
  <c r="C41" i="16"/>
  <c r="C40" i="16"/>
  <c r="C39" i="16"/>
  <c r="P38" i="16"/>
  <c r="C38" i="16"/>
  <c r="C37" i="16"/>
  <c r="C36" i="16"/>
  <c r="P36" i="16" s="1"/>
  <c r="C35" i="16"/>
  <c r="P35" i="16" s="1"/>
  <c r="C34" i="16"/>
  <c r="P34" i="16" s="1"/>
  <c r="C33" i="16"/>
  <c r="C32" i="16"/>
  <c r="P32" i="16" s="1"/>
  <c r="P31" i="16"/>
  <c r="O31" i="16"/>
  <c r="C31" i="16"/>
  <c r="C30" i="16"/>
  <c r="P30" i="16" s="1"/>
  <c r="C29" i="16"/>
  <c r="P28" i="16"/>
  <c r="C28" i="16"/>
  <c r="P27" i="16"/>
  <c r="O27" i="16"/>
  <c r="C27" i="16"/>
  <c r="C26" i="16"/>
  <c r="P26" i="16" s="1"/>
  <c r="C25" i="16"/>
  <c r="O25" i="16" s="1"/>
  <c r="P24" i="16"/>
  <c r="C24" i="16"/>
  <c r="C23" i="16"/>
  <c r="O23" i="16" s="1"/>
  <c r="C22" i="16"/>
  <c r="P22" i="16" s="1"/>
  <c r="C21" i="16"/>
  <c r="C20" i="16"/>
  <c r="P20" i="16" s="1"/>
  <c r="C19" i="16"/>
  <c r="P19" i="16" s="1"/>
  <c r="C18" i="16"/>
  <c r="P18" i="16" s="1"/>
  <c r="C17" i="16"/>
  <c r="C16" i="16"/>
  <c r="P16" i="16" s="1"/>
  <c r="P15" i="16"/>
  <c r="O15" i="16"/>
  <c r="C15" i="16"/>
  <c r="C14" i="16"/>
  <c r="P14" i="16" s="1"/>
  <c r="C13" i="16"/>
  <c r="P12" i="16"/>
  <c r="C12" i="16"/>
  <c r="P11" i="16"/>
  <c r="O11" i="16"/>
  <c r="C11" i="16"/>
  <c r="C10" i="16"/>
  <c r="P10" i="16" s="1"/>
  <c r="C9" i="16"/>
  <c r="O9" i="16" s="1"/>
  <c r="P8" i="16"/>
  <c r="C8" i="16"/>
  <c r="C7" i="16"/>
  <c r="O7" i="16" s="1"/>
  <c r="C6" i="16"/>
  <c r="P6" i="16" s="1"/>
  <c r="C5" i="16"/>
  <c r="O5" i="16" s="1"/>
  <c r="C4" i="16"/>
  <c r="P4" i="16" s="1"/>
  <c r="C3" i="16"/>
  <c r="P3" i="16" s="1"/>
  <c r="C2" i="16"/>
  <c r="C111" i="1"/>
  <c r="U111" i="1" s="1"/>
  <c r="C110" i="1"/>
  <c r="U110" i="1" s="1"/>
  <c r="C109" i="1"/>
  <c r="V109" i="1" s="1"/>
  <c r="C108" i="1"/>
  <c r="T108" i="1" s="1"/>
  <c r="C107" i="1"/>
  <c r="U107" i="1" s="1"/>
  <c r="C106" i="1"/>
  <c r="C105" i="1"/>
  <c r="C104" i="1"/>
  <c r="C103" i="1"/>
  <c r="C102" i="1"/>
  <c r="C101" i="1"/>
  <c r="U101" i="1" s="1"/>
  <c r="C100" i="1"/>
  <c r="T100" i="1" s="1"/>
  <c r="C99" i="1"/>
  <c r="U99" i="1" s="1"/>
  <c r="C98" i="1"/>
  <c r="C97" i="1"/>
  <c r="C96" i="1"/>
  <c r="C95" i="1"/>
  <c r="C94" i="1"/>
  <c r="U94" i="1" s="1"/>
  <c r="C93" i="1"/>
  <c r="V93" i="1" s="1"/>
  <c r="C92" i="1"/>
  <c r="C91" i="1"/>
  <c r="U91" i="1" s="1"/>
  <c r="C90" i="1"/>
  <c r="C89" i="1"/>
  <c r="C88" i="1"/>
  <c r="C87" i="1"/>
  <c r="C86" i="1"/>
  <c r="T86" i="1" s="1"/>
  <c r="C85" i="1"/>
  <c r="U85" i="1" s="1"/>
  <c r="C84" i="1"/>
  <c r="T84" i="1" s="1"/>
  <c r="C83" i="1"/>
  <c r="U83" i="1" s="1"/>
  <c r="C82" i="1"/>
  <c r="C81" i="1"/>
  <c r="C80" i="1"/>
  <c r="C79" i="1"/>
  <c r="C78" i="1"/>
  <c r="T78" i="1" s="1"/>
  <c r="C77" i="1"/>
  <c r="V77" i="1" s="1"/>
  <c r="C76" i="1"/>
  <c r="T76" i="1" s="1"/>
  <c r="C75" i="1"/>
  <c r="U75" i="1" s="1"/>
  <c r="C74" i="1"/>
  <c r="C73" i="1"/>
  <c r="C72" i="1"/>
  <c r="C71" i="1"/>
  <c r="C70" i="1"/>
  <c r="U70" i="1" s="1"/>
  <c r="C69" i="1"/>
  <c r="T69" i="1" s="1"/>
  <c r="C68" i="1"/>
  <c r="V68" i="1" s="1"/>
  <c r="C67" i="1"/>
  <c r="C66" i="1"/>
  <c r="V66" i="1" s="1"/>
  <c r="C65" i="1"/>
  <c r="T65" i="1" s="1"/>
  <c r="C64" i="1"/>
  <c r="V64" i="1" s="1"/>
  <c r="C63" i="1"/>
  <c r="C62" i="1"/>
  <c r="V62" i="1" s="1"/>
  <c r="C61" i="1"/>
  <c r="T61" i="1" s="1"/>
  <c r="C60" i="1"/>
  <c r="U60" i="1" s="1"/>
  <c r="C59" i="1"/>
  <c r="C58" i="1"/>
  <c r="U58" i="1" s="1"/>
  <c r="C57" i="1"/>
  <c r="T57" i="1" s="1"/>
  <c r="C56" i="1"/>
  <c r="U56" i="1" s="1"/>
  <c r="C55" i="1"/>
  <c r="C54" i="1"/>
  <c r="U54" i="1" s="1"/>
  <c r="C53" i="1"/>
  <c r="T53" i="1" s="1"/>
  <c r="C52" i="1"/>
  <c r="C51" i="1"/>
  <c r="C50" i="1"/>
  <c r="V50" i="1" s="1"/>
  <c r="C49" i="1"/>
  <c r="T49" i="1" s="1"/>
  <c r="C48" i="1"/>
  <c r="V48" i="1" s="1"/>
  <c r="C47" i="1"/>
  <c r="C46" i="1"/>
  <c r="U46" i="1" s="1"/>
  <c r="C45" i="1"/>
  <c r="T45" i="1" s="1"/>
  <c r="C44" i="1"/>
  <c r="U44" i="1" s="1"/>
  <c r="C43" i="1"/>
  <c r="C42" i="1"/>
  <c r="V42" i="1" s="1"/>
  <c r="C41" i="1"/>
  <c r="T41" i="1" s="1"/>
  <c r="C40" i="1"/>
  <c r="V40" i="1" s="1"/>
  <c r="C39" i="1"/>
  <c r="C38" i="1"/>
  <c r="V38" i="1" s="1"/>
  <c r="C37" i="1"/>
  <c r="T37" i="1" s="1"/>
  <c r="C36" i="1"/>
  <c r="V36" i="1" s="1"/>
  <c r="C35" i="1"/>
  <c r="C34" i="1"/>
  <c r="U34" i="1" s="1"/>
  <c r="C33" i="1"/>
  <c r="T33" i="1" s="1"/>
  <c r="C32" i="1"/>
  <c r="V32" i="1" s="1"/>
  <c r="C31" i="1"/>
  <c r="C30" i="1"/>
  <c r="V30" i="1" s="1"/>
  <c r="C29" i="1"/>
  <c r="T29" i="1" s="1"/>
  <c r="C28" i="1"/>
  <c r="U28" i="1" s="1"/>
  <c r="C27" i="1"/>
  <c r="C26" i="1"/>
  <c r="U26" i="1" s="1"/>
  <c r="C25" i="1"/>
  <c r="T25" i="1" s="1"/>
  <c r="C24" i="1"/>
  <c r="V24" i="1" s="1"/>
  <c r="C23" i="1"/>
  <c r="C22" i="1"/>
  <c r="C21" i="1"/>
  <c r="U21" i="1" s="1"/>
  <c r="C20" i="1"/>
  <c r="V20" i="1" s="1"/>
  <c r="C19" i="1"/>
  <c r="U19" i="1" s="1"/>
  <c r="C18" i="1"/>
  <c r="V18" i="1" s="1"/>
  <c r="C17" i="1"/>
  <c r="W17" i="1" s="1"/>
  <c r="C16" i="1"/>
  <c r="V16" i="1" s="1"/>
  <c r="C15" i="1"/>
  <c r="V15" i="1" s="1"/>
  <c r="C14" i="1"/>
  <c r="V14" i="1" s="1"/>
  <c r="C13" i="1"/>
  <c r="V13" i="1" s="1"/>
  <c r="C12" i="1"/>
  <c r="C11" i="1"/>
  <c r="V11" i="1" s="1"/>
  <c r="C10" i="1"/>
  <c r="V10" i="1" s="1"/>
  <c r="C9" i="1"/>
  <c r="V9" i="1" s="1"/>
  <c r="C8" i="1"/>
  <c r="V8" i="1" s="1"/>
  <c r="C7" i="1"/>
  <c r="V7" i="1" s="1"/>
  <c r="C6" i="1"/>
  <c r="V6" i="1" s="1"/>
  <c r="C5" i="1"/>
  <c r="V5" i="1" s="1"/>
  <c r="C4" i="1"/>
  <c r="V4" i="1" s="1"/>
  <c r="C3" i="1"/>
  <c r="V3" i="1" s="1"/>
  <c r="C2" i="1"/>
  <c r="U2" i="1" s="1"/>
  <c r="C111" i="2"/>
  <c r="U111" i="2" s="1"/>
  <c r="C110" i="2"/>
  <c r="C109" i="2"/>
  <c r="C108" i="2"/>
  <c r="C107" i="2"/>
  <c r="C106" i="2"/>
  <c r="U106" i="2" s="1"/>
  <c r="C105" i="2"/>
  <c r="V105" i="2" s="1"/>
  <c r="C104" i="2"/>
  <c r="T104" i="2" s="1"/>
  <c r="C103" i="2"/>
  <c r="V103" i="2" s="1"/>
  <c r="C102" i="2"/>
  <c r="C101" i="2"/>
  <c r="C100" i="2"/>
  <c r="C99" i="2"/>
  <c r="C98" i="2"/>
  <c r="T98" i="2" s="1"/>
  <c r="C97" i="2"/>
  <c r="U97" i="2" s="1"/>
  <c r="C96" i="2"/>
  <c r="T96" i="2" s="1"/>
  <c r="C95" i="2"/>
  <c r="V95" i="2" s="1"/>
  <c r="C94" i="2"/>
  <c r="C93" i="2"/>
  <c r="C92" i="2"/>
  <c r="C91" i="2"/>
  <c r="C90" i="2"/>
  <c r="T90" i="2" s="1"/>
  <c r="C89" i="2"/>
  <c r="V89" i="2" s="1"/>
  <c r="C88" i="2"/>
  <c r="U88" i="2" s="1"/>
  <c r="C87" i="2"/>
  <c r="U87" i="2" s="1"/>
  <c r="C86" i="2"/>
  <c r="C85" i="2"/>
  <c r="C84" i="2"/>
  <c r="C83" i="2"/>
  <c r="C82" i="2"/>
  <c r="C81" i="2"/>
  <c r="U81" i="2" s="1"/>
  <c r="C80" i="2"/>
  <c r="U80" i="2" s="1"/>
  <c r="C79" i="2"/>
  <c r="U79" i="2" s="1"/>
  <c r="C78" i="2"/>
  <c r="C77" i="2"/>
  <c r="C76" i="2"/>
  <c r="C75" i="2"/>
  <c r="C74" i="2"/>
  <c r="T74" i="2" s="1"/>
  <c r="C73" i="2"/>
  <c r="V73" i="2" s="1"/>
  <c r="C72" i="2"/>
  <c r="C71" i="2"/>
  <c r="U71" i="2" s="1"/>
  <c r="C70" i="2"/>
  <c r="C69" i="2"/>
  <c r="V69" i="2" s="1"/>
  <c r="C68" i="2"/>
  <c r="C67" i="2"/>
  <c r="V67" i="2" s="1"/>
  <c r="C66" i="2"/>
  <c r="C65" i="2"/>
  <c r="V65" i="2" s="1"/>
  <c r="C64" i="2"/>
  <c r="C63" i="2"/>
  <c r="V63" i="2" s="1"/>
  <c r="C62" i="2"/>
  <c r="C61" i="2"/>
  <c r="V61" i="2" s="1"/>
  <c r="C60" i="2"/>
  <c r="C59" i="2"/>
  <c r="V59" i="2" s="1"/>
  <c r="C58" i="2"/>
  <c r="C57" i="2"/>
  <c r="V57" i="2" s="1"/>
  <c r="C56" i="2"/>
  <c r="C55" i="2"/>
  <c r="V55" i="2" s="1"/>
  <c r="C54" i="2"/>
  <c r="C53" i="2"/>
  <c r="V53" i="2" s="1"/>
  <c r="C52" i="2"/>
  <c r="C51" i="2"/>
  <c r="V51" i="2" s="1"/>
  <c r="C50" i="2"/>
  <c r="C49" i="2"/>
  <c r="V49" i="2" s="1"/>
  <c r="C48" i="2"/>
  <c r="C47" i="2"/>
  <c r="V47" i="2" s="1"/>
  <c r="C46" i="2"/>
  <c r="C45" i="2"/>
  <c r="V45" i="2" s="1"/>
  <c r="C44" i="2"/>
  <c r="C43" i="2"/>
  <c r="V43" i="2" s="1"/>
  <c r="C42" i="2"/>
  <c r="C41" i="2"/>
  <c r="V41" i="2" s="1"/>
  <c r="C40" i="2"/>
  <c r="C39" i="2"/>
  <c r="V39" i="2" s="1"/>
  <c r="C38" i="2"/>
  <c r="T38" i="2" s="1"/>
  <c r="C37" i="2"/>
  <c r="U37" i="2" s="1"/>
  <c r="C36" i="2"/>
  <c r="C35" i="2"/>
  <c r="U35" i="2" s="1"/>
  <c r="C34" i="2"/>
  <c r="C33" i="2"/>
  <c r="U33" i="2" s="1"/>
  <c r="C32" i="2"/>
  <c r="C31" i="2"/>
  <c r="U31" i="2" s="1"/>
  <c r="C30" i="2"/>
  <c r="T30" i="2" s="1"/>
  <c r="C29" i="2"/>
  <c r="U29" i="2" s="1"/>
  <c r="C28" i="2"/>
  <c r="C27" i="2"/>
  <c r="U27" i="2" s="1"/>
  <c r="C26" i="2"/>
  <c r="C25" i="2"/>
  <c r="U25" i="2" s="1"/>
  <c r="C24" i="2"/>
  <c r="C23" i="2"/>
  <c r="U23" i="2" s="1"/>
  <c r="C22" i="2"/>
  <c r="C21" i="2"/>
  <c r="U21" i="2" s="1"/>
  <c r="C20" i="2"/>
  <c r="C19" i="2"/>
  <c r="U19" i="2" s="1"/>
  <c r="C18" i="2"/>
  <c r="C17" i="2"/>
  <c r="V17" i="2" s="1"/>
  <c r="C16" i="2"/>
  <c r="V16" i="2" s="1"/>
  <c r="C15" i="2"/>
  <c r="V15" i="2" s="1"/>
  <c r="C14" i="2"/>
  <c r="V14" i="2" s="1"/>
  <c r="C13" i="2"/>
  <c r="V13" i="2" s="1"/>
  <c r="C12" i="2"/>
  <c r="C11" i="2"/>
  <c r="V11" i="2" s="1"/>
  <c r="C10" i="2"/>
  <c r="V10" i="2" s="1"/>
  <c r="C9" i="2"/>
  <c r="U9" i="2" s="1"/>
  <c r="C8" i="2"/>
  <c r="V8" i="2" s="1"/>
  <c r="C7" i="2"/>
  <c r="V7" i="2" s="1"/>
  <c r="C6" i="2"/>
  <c r="V6" i="2" s="1"/>
  <c r="C5" i="2"/>
  <c r="V5" i="2" s="1"/>
  <c r="C4" i="2"/>
  <c r="V4" i="2" s="1"/>
  <c r="C3" i="2"/>
  <c r="V3" i="2" s="1"/>
  <c r="C2" i="2"/>
  <c r="P130" i="18" l="1"/>
  <c r="P134" i="18"/>
  <c r="P127" i="18"/>
  <c r="P129" i="18"/>
  <c r="P133" i="18"/>
  <c r="P128" i="18"/>
  <c r="P132" i="18"/>
  <c r="U30" i="1"/>
  <c r="O3" i="16"/>
  <c r="P7" i="16"/>
  <c r="O19" i="16"/>
  <c r="P23" i="16"/>
  <c r="O35" i="16"/>
  <c r="P62" i="16"/>
  <c r="C124" i="18"/>
  <c r="M2" i="18"/>
  <c r="N2" i="18"/>
  <c r="M6" i="18"/>
  <c r="N6" i="18"/>
  <c r="M10" i="18"/>
  <c r="N10" i="18"/>
  <c r="M14" i="18"/>
  <c r="N14" i="18"/>
  <c r="M18" i="18"/>
  <c r="N18" i="18"/>
  <c r="C126" i="18"/>
  <c r="M22" i="18"/>
  <c r="N22" i="18"/>
  <c r="O23" i="18"/>
  <c r="M26" i="18"/>
  <c r="N26" i="18"/>
  <c r="O27" i="18"/>
  <c r="M30" i="18"/>
  <c r="N30" i="18"/>
  <c r="O31" i="18"/>
  <c r="M34" i="18"/>
  <c r="N34" i="18"/>
  <c r="O35" i="18"/>
  <c r="M5" i="18"/>
  <c r="N5" i="18"/>
  <c r="M9" i="18"/>
  <c r="N9" i="18"/>
  <c r="M13" i="18"/>
  <c r="N13" i="18"/>
  <c r="M17" i="18"/>
  <c r="N17" i="18"/>
  <c r="M21" i="18"/>
  <c r="N21" i="18"/>
  <c r="M25" i="18"/>
  <c r="N25" i="18"/>
  <c r="M29" i="18"/>
  <c r="N29" i="18"/>
  <c r="M33" i="18"/>
  <c r="N33" i="18"/>
  <c r="M37" i="18"/>
  <c r="O37" i="18"/>
  <c r="N37" i="18"/>
  <c r="M39" i="18"/>
  <c r="O39" i="18"/>
  <c r="N39" i="18"/>
  <c r="M41" i="18"/>
  <c r="O41" i="18"/>
  <c r="N41" i="18"/>
  <c r="M43" i="18"/>
  <c r="O43" i="18"/>
  <c r="N43" i="18"/>
  <c r="M45" i="18"/>
  <c r="O45" i="18"/>
  <c r="N45" i="18"/>
  <c r="M47" i="18"/>
  <c r="O47" i="18"/>
  <c r="N47" i="18"/>
  <c r="M49" i="18"/>
  <c r="O49" i="18"/>
  <c r="N49" i="18"/>
  <c r="M51" i="18"/>
  <c r="O51" i="18"/>
  <c r="N51" i="18"/>
  <c r="M53" i="18"/>
  <c r="O53" i="18"/>
  <c r="N53" i="18"/>
  <c r="M55" i="18"/>
  <c r="O55" i="18"/>
  <c r="N55" i="18"/>
  <c r="M57" i="18"/>
  <c r="O57" i="18"/>
  <c r="N57" i="18"/>
  <c r="M59" i="18"/>
  <c r="O59" i="18"/>
  <c r="N59" i="18"/>
  <c r="M61" i="18"/>
  <c r="O61" i="18"/>
  <c r="N61" i="18"/>
  <c r="M63" i="18"/>
  <c r="O63" i="18"/>
  <c r="N63" i="18"/>
  <c r="M65" i="18"/>
  <c r="O65" i="18"/>
  <c r="N65" i="18"/>
  <c r="M67" i="18"/>
  <c r="O67" i="18"/>
  <c r="N67" i="18"/>
  <c r="M69" i="18"/>
  <c r="O69" i="18"/>
  <c r="N69" i="18"/>
  <c r="M71" i="18"/>
  <c r="O71" i="18"/>
  <c r="N71" i="18"/>
  <c r="M73" i="18"/>
  <c r="O73" i="18"/>
  <c r="N73" i="18"/>
  <c r="M75" i="18"/>
  <c r="O75" i="18"/>
  <c r="N75" i="18"/>
  <c r="M77" i="18"/>
  <c r="O77" i="18"/>
  <c r="N77" i="18"/>
  <c r="M79" i="18"/>
  <c r="O79" i="18"/>
  <c r="N79" i="18"/>
  <c r="M81" i="18"/>
  <c r="O81" i="18"/>
  <c r="N81" i="18"/>
  <c r="M83" i="18"/>
  <c r="O83" i="18"/>
  <c r="N83" i="18"/>
  <c r="M85" i="18"/>
  <c r="O85" i="18"/>
  <c r="N85" i="18"/>
  <c r="M87" i="18"/>
  <c r="O87" i="18"/>
  <c r="N87" i="18"/>
  <c r="M89" i="18"/>
  <c r="O89" i="18"/>
  <c r="N89" i="18"/>
  <c r="M91" i="18"/>
  <c r="O91" i="18"/>
  <c r="N91" i="18"/>
  <c r="M93" i="18"/>
  <c r="O93" i="18"/>
  <c r="N93" i="18"/>
  <c r="M95" i="18"/>
  <c r="O95" i="18"/>
  <c r="N95" i="18"/>
  <c r="M97" i="18"/>
  <c r="O97" i="18"/>
  <c r="N97" i="18"/>
  <c r="M99" i="18"/>
  <c r="O99" i="18"/>
  <c r="N99" i="18"/>
  <c r="M101" i="18"/>
  <c r="O101" i="18"/>
  <c r="N101" i="18"/>
  <c r="M103" i="18"/>
  <c r="O103" i="18"/>
  <c r="N103" i="18"/>
  <c r="M105" i="18"/>
  <c r="O105" i="18"/>
  <c r="N105" i="18"/>
  <c r="M107" i="18"/>
  <c r="O107" i="18"/>
  <c r="N107" i="18"/>
  <c r="M109" i="18"/>
  <c r="O109" i="18"/>
  <c r="N109" i="18"/>
  <c r="M111" i="18"/>
  <c r="O111" i="18"/>
  <c r="N111" i="18"/>
  <c r="M113" i="18"/>
  <c r="O113" i="18"/>
  <c r="N113" i="18"/>
  <c r="M115" i="18"/>
  <c r="O115" i="18"/>
  <c r="N115" i="18"/>
  <c r="M117" i="18"/>
  <c r="O117" i="18"/>
  <c r="N117" i="18"/>
  <c r="M119" i="18"/>
  <c r="O119" i="18"/>
  <c r="N119" i="18"/>
  <c r="M121" i="18"/>
  <c r="O121" i="18"/>
  <c r="N121" i="18"/>
  <c r="M4" i="18"/>
  <c r="N4" i="18"/>
  <c r="M8" i="18"/>
  <c r="N8" i="18"/>
  <c r="M12" i="18"/>
  <c r="C125" i="18"/>
  <c r="N12" i="18"/>
  <c r="M16" i="18"/>
  <c r="N16" i="18"/>
  <c r="M20" i="18"/>
  <c r="N20" i="18"/>
  <c r="P126" i="18"/>
  <c r="M24" i="18"/>
  <c r="N24" i="18"/>
  <c r="M28" i="18"/>
  <c r="N28" i="18"/>
  <c r="C127" i="18"/>
  <c r="M32" i="18"/>
  <c r="N32" i="18"/>
  <c r="M36" i="18"/>
  <c r="N36" i="18"/>
  <c r="M3" i="18"/>
  <c r="N3" i="18"/>
  <c r="O4" i="18"/>
  <c r="O124" i="18" s="1"/>
  <c r="P5" i="18"/>
  <c r="P124" i="18" s="1"/>
  <c r="M7" i="18"/>
  <c r="N7" i="18"/>
  <c r="O8" i="18"/>
  <c r="P9" i="18"/>
  <c r="M11" i="18"/>
  <c r="N11" i="18"/>
  <c r="O12" i="18"/>
  <c r="P13" i="18"/>
  <c r="P125" i="18" s="1"/>
  <c r="M15" i="18"/>
  <c r="N15" i="18"/>
  <c r="O16" i="18"/>
  <c r="P17" i="18"/>
  <c r="M19" i="18"/>
  <c r="N19" i="18"/>
  <c r="O20" i="18"/>
  <c r="P21" i="18"/>
  <c r="M23" i="18"/>
  <c r="N23" i="18"/>
  <c r="O24" i="18"/>
  <c r="O126" i="18" s="1"/>
  <c r="M27" i="18"/>
  <c r="N27" i="18"/>
  <c r="O28" i="18"/>
  <c r="M31" i="18"/>
  <c r="N31" i="18"/>
  <c r="O32" i="18"/>
  <c r="M35" i="18"/>
  <c r="N35" i="18"/>
  <c r="O36" i="18"/>
  <c r="M38" i="18"/>
  <c r="O38" i="18"/>
  <c r="N38" i="18"/>
  <c r="M40" i="18"/>
  <c r="O40" i="18"/>
  <c r="N40" i="18"/>
  <c r="C128" i="18"/>
  <c r="M42" i="18"/>
  <c r="O42" i="18"/>
  <c r="N42" i="18"/>
  <c r="M44" i="18"/>
  <c r="O44" i="18"/>
  <c r="N44" i="18"/>
  <c r="M46" i="18"/>
  <c r="O46" i="18"/>
  <c r="N46" i="18"/>
  <c r="M48" i="18"/>
  <c r="O48" i="18"/>
  <c r="N48" i="18"/>
  <c r="M50" i="18"/>
  <c r="O50" i="18"/>
  <c r="N50" i="18"/>
  <c r="C129" i="18"/>
  <c r="M52" i="18"/>
  <c r="O52" i="18"/>
  <c r="N52" i="18"/>
  <c r="M54" i="18"/>
  <c r="O54" i="18"/>
  <c r="N54" i="18"/>
  <c r="M56" i="18"/>
  <c r="O56" i="18"/>
  <c r="N56" i="18"/>
  <c r="M58" i="18"/>
  <c r="O58" i="18"/>
  <c r="N58" i="18"/>
  <c r="M60" i="18"/>
  <c r="O60" i="18"/>
  <c r="N60" i="18"/>
  <c r="C130" i="18"/>
  <c r="M62" i="18"/>
  <c r="O62" i="18"/>
  <c r="N62" i="18"/>
  <c r="M64" i="18"/>
  <c r="O64" i="18"/>
  <c r="N64" i="18"/>
  <c r="M66" i="18"/>
  <c r="O66" i="18"/>
  <c r="N66" i="18"/>
  <c r="M68" i="18"/>
  <c r="O68" i="18"/>
  <c r="N68" i="18"/>
  <c r="M70" i="18"/>
  <c r="O70" i="18"/>
  <c r="N70" i="18"/>
  <c r="C131" i="18"/>
  <c r="M72" i="18"/>
  <c r="O72" i="18"/>
  <c r="N72" i="18"/>
  <c r="M74" i="18"/>
  <c r="O74" i="18"/>
  <c r="N74" i="18"/>
  <c r="M76" i="18"/>
  <c r="O76" i="18"/>
  <c r="N76" i="18"/>
  <c r="M78" i="18"/>
  <c r="O78" i="18"/>
  <c r="N78" i="18"/>
  <c r="M80" i="18"/>
  <c r="O80" i="18"/>
  <c r="N80" i="18"/>
  <c r="C132" i="18"/>
  <c r="M82" i="18"/>
  <c r="O82" i="18"/>
  <c r="N82" i="18"/>
  <c r="M84" i="18"/>
  <c r="O84" i="18"/>
  <c r="N84" i="18"/>
  <c r="M86" i="18"/>
  <c r="O86" i="18"/>
  <c r="N86" i="18"/>
  <c r="M88" i="18"/>
  <c r="O88" i="18"/>
  <c r="N88" i="18"/>
  <c r="M90" i="18"/>
  <c r="O90" i="18"/>
  <c r="N90" i="18"/>
  <c r="C133" i="18"/>
  <c r="M92" i="18"/>
  <c r="O92" i="18"/>
  <c r="N92" i="18"/>
  <c r="M94" i="18"/>
  <c r="O94" i="18"/>
  <c r="N94" i="18"/>
  <c r="M96" i="18"/>
  <c r="O96" i="18"/>
  <c r="N96" i="18"/>
  <c r="M98" i="18"/>
  <c r="O98" i="18"/>
  <c r="N98" i="18"/>
  <c r="M100" i="18"/>
  <c r="O100" i="18"/>
  <c r="N100" i="18"/>
  <c r="C134" i="18"/>
  <c r="M102" i="18"/>
  <c r="O102" i="18"/>
  <c r="N102" i="18"/>
  <c r="M104" i="18"/>
  <c r="O104" i="18"/>
  <c r="N104" i="18"/>
  <c r="M106" i="18"/>
  <c r="O106" i="18"/>
  <c r="N106" i="18"/>
  <c r="M108" i="18"/>
  <c r="O108" i="18"/>
  <c r="N108" i="18"/>
  <c r="M110" i="18"/>
  <c r="O110" i="18"/>
  <c r="N110" i="18"/>
  <c r="C135" i="18"/>
  <c r="M112" i="18"/>
  <c r="O112" i="18"/>
  <c r="N112" i="18"/>
  <c r="M114" i="18"/>
  <c r="O114" i="18"/>
  <c r="N114" i="18"/>
  <c r="M116" i="18"/>
  <c r="O116" i="18"/>
  <c r="N116" i="18"/>
  <c r="M118" i="18"/>
  <c r="O118" i="18"/>
  <c r="N118" i="18"/>
  <c r="M120" i="18"/>
  <c r="O120" i="18"/>
  <c r="N120" i="18"/>
  <c r="C124" i="16"/>
  <c r="M2" i="16"/>
  <c r="N2" i="16"/>
  <c r="O2" i="16"/>
  <c r="O6" i="16"/>
  <c r="M13" i="16"/>
  <c r="N13" i="16"/>
  <c r="O26" i="16"/>
  <c r="O50" i="16"/>
  <c r="M50" i="16"/>
  <c r="M17" i="16"/>
  <c r="N17" i="16"/>
  <c r="M21" i="16"/>
  <c r="N21" i="16"/>
  <c r="M29" i="16"/>
  <c r="N29" i="16"/>
  <c r="O30" i="16"/>
  <c r="M33" i="16"/>
  <c r="N33" i="16"/>
  <c r="O34" i="16"/>
  <c r="O37" i="16"/>
  <c r="M37" i="16"/>
  <c r="N37" i="16"/>
  <c r="O45" i="16"/>
  <c r="M45" i="16"/>
  <c r="P45" i="16"/>
  <c r="O55" i="16"/>
  <c r="M55" i="16"/>
  <c r="N55" i="16"/>
  <c r="O61" i="16"/>
  <c r="M61" i="16"/>
  <c r="P61" i="16"/>
  <c r="O66" i="16"/>
  <c r="M66" i="16"/>
  <c r="O69" i="16"/>
  <c r="M69" i="16"/>
  <c r="P69" i="16"/>
  <c r="O74" i="16"/>
  <c r="M74" i="16"/>
  <c r="O79" i="16"/>
  <c r="M79" i="16"/>
  <c r="N79" i="16"/>
  <c r="O98" i="16"/>
  <c r="M98" i="16"/>
  <c r="P2" i="16"/>
  <c r="M4" i="16"/>
  <c r="N4" i="16"/>
  <c r="M8" i="16"/>
  <c r="N8" i="16"/>
  <c r="M12" i="16"/>
  <c r="C125" i="16"/>
  <c r="N12" i="16"/>
  <c r="O13" i="16"/>
  <c r="M16" i="16"/>
  <c r="N16" i="16"/>
  <c r="O17" i="16"/>
  <c r="M20" i="16"/>
  <c r="N20" i="16"/>
  <c r="O21" i="16"/>
  <c r="M24" i="16"/>
  <c r="N24" i="16"/>
  <c r="M28" i="16"/>
  <c r="N28" i="16"/>
  <c r="O29" i="16"/>
  <c r="M32" i="16"/>
  <c r="N32" i="16"/>
  <c r="O33" i="16"/>
  <c r="M36" i="16"/>
  <c r="N36" i="16"/>
  <c r="P37" i="16"/>
  <c r="O40" i="16"/>
  <c r="M40" i="16"/>
  <c r="P42" i="16"/>
  <c r="N45" i="16"/>
  <c r="O48" i="16"/>
  <c r="M48" i="16"/>
  <c r="P50" i="16"/>
  <c r="O56" i="16"/>
  <c r="M56" i="16"/>
  <c r="N61" i="16"/>
  <c r="O64" i="16"/>
  <c r="M64" i="16"/>
  <c r="P66" i="16"/>
  <c r="N69" i="16"/>
  <c r="O72" i="16"/>
  <c r="M72" i="16"/>
  <c r="P74" i="16"/>
  <c r="O80" i="16"/>
  <c r="M80" i="16"/>
  <c r="P82" i="16"/>
  <c r="O88" i="16"/>
  <c r="M88" i="16"/>
  <c r="O96" i="16"/>
  <c r="M96" i="16"/>
  <c r="P98" i="16"/>
  <c r="O104" i="16"/>
  <c r="M104" i="16"/>
  <c r="O117" i="16"/>
  <c r="M117" i="16"/>
  <c r="P117" i="16"/>
  <c r="N117" i="16"/>
  <c r="M6" i="16"/>
  <c r="N6" i="16"/>
  <c r="M10" i="16"/>
  <c r="N10" i="16"/>
  <c r="M14" i="16"/>
  <c r="N14" i="16"/>
  <c r="M18" i="16"/>
  <c r="N18" i="16"/>
  <c r="C126" i="16"/>
  <c r="M22" i="16"/>
  <c r="N22" i="16"/>
  <c r="M26" i="16"/>
  <c r="N26" i="16"/>
  <c r="M30" i="16"/>
  <c r="N30" i="16"/>
  <c r="M34" i="16"/>
  <c r="N34" i="16"/>
  <c r="O44" i="16"/>
  <c r="M44" i="16"/>
  <c r="O52" i="16"/>
  <c r="M52" i="16"/>
  <c r="O60" i="16"/>
  <c r="M60" i="16"/>
  <c r="O68" i="16"/>
  <c r="M68" i="16"/>
  <c r="O76" i="16"/>
  <c r="M76" i="16"/>
  <c r="O84" i="16"/>
  <c r="M84" i="16"/>
  <c r="O92" i="16"/>
  <c r="M92" i="16"/>
  <c r="O100" i="16"/>
  <c r="M100" i="16"/>
  <c r="O106" i="16"/>
  <c r="M106" i="16"/>
  <c r="O109" i="16"/>
  <c r="M109" i="16"/>
  <c r="P109" i="16"/>
  <c r="N109" i="16"/>
  <c r="M5" i="16"/>
  <c r="N5" i="16"/>
  <c r="M9" i="16"/>
  <c r="N9" i="16"/>
  <c r="O10" i="16"/>
  <c r="O14" i="16"/>
  <c r="O18" i="16"/>
  <c r="O22" i="16"/>
  <c r="M25" i="16"/>
  <c r="N25" i="16"/>
  <c r="O47" i="16"/>
  <c r="M47" i="16"/>
  <c r="N47" i="16"/>
  <c r="O53" i="16"/>
  <c r="M53" i="16"/>
  <c r="P53" i="16"/>
  <c r="O58" i="16"/>
  <c r="M58" i="16"/>
  <c r="O63" i="16"/>
  <c r="M63" i="16"/>
  <c r="M130" i="16" s="1"/>
  <c r="N63" i="16"/>
  <c r="O71" i="16"/>
  <c r="M71" i="16"/>
  <c r="N71" i="16"/>
  <c r="O77" i="16"/>
  <c r="M77" i="16"/>
  <c r="P77" i="16"/>
  <c r="O85" i="16"/>
  <c r="M85" i="16"/>
  <c r="P85" i="16"/>
  <c r="O87" i="16"/>
  <c r="M87" i="16"/>
  <c r="N87" i="16"/>
  <c r="O90" i="16"/>
  <c r="M90" i="16"/>
  <c r="O93" i="16"/>
  <c r="M93" i="16"/>
  <c r="P93" i="16"/>
  <c r="O95" i="16"/>
  <c r="M95" i="16"/>
  <c r="N95" i="16"/>
  <c r="O101" i="16"/>
  <c r="M101" i="16"/>
  <c r="P101" i="16"/>
  <c r="O103" i="16"/>
  <c r="M103" i="16"/>
  <c r="M134" i="16" s="1"/>
  <c r="N103" i="16"/>
  <c r="P106" i="16"/>
  <c r="O113" i="16"/>
  <c r="M113" i="16"/>
  <c r="P113" i="16"/>
  <c r="N113" i="16"/>
  <c r="M3" i="16"/>
  <c r="N3" i="16"/>
  <c r="O4" i="16"/>
  <c r="P5" i="16"/>
  <c r="M7" i="16"/>
  <c r="N7" i="16"/>
  <c r="O8" i="16"/>
  <c r="P9" i="16"/>
  <c r="M11" i="16"/>
  <c r="N11" i="16"/>
  <c r="O12" i="16"/>
  <c r="P13" i="16"/>
  <c r="M15" i="16"/>
  <c r="N15" i="16"/>
  <c r="O16" i="16"/>
  <c r="P17" i="16"/>
  <c r="M19" i="16"/>
  <c r="N19" i="16"/>
  <c r="O20" i="16"/>
  <c r="P21" i="16"/>
  <c r="M23" i="16"/>
  <c r="N23" i="16"/>
  <c r="O24" i="16"/>
  <c r="P25" i="16"/>
  <c r="M27" i="16"/>
  <c r="N27" i="16"/>
  <c r="O28" i="16"/>
  <c r="P29" i="16"/>
  <c r="M31" i="16"/>
  <c r="N31" i="16"/>
  <c r="O32" i="16"/>
  <c r="P33" i="16"/>
  <c r="M35" i="16"/>
  <c r="N35" i="16"/>
  <c r="O36" i="16"/>
  <c r="O38" i="16"/>
  <c r="M38" i="16"/>
  <c r="O41" i="16"/>
  <c r="M41" i="16"/>
  <c r="P41" i="16"/>
  <c r="O43" i="16"/>
  <c r="M43" i="16"/>
  <c r="M128" i="16" s="1"/>
  <c r="N43" i="16"/>
  <c r="O46" i="16"/>
  <c r="M46" i="16"/>
  <c r="O49" i="16"/>
  <c r="M49" i="16"/>
  <c r="P49" i="16"/>
  <c r="O51" i="16"/>
  <c r="M51" i="16"/>
  <c r="N51" i="16"/>
  <c r="O54" i="16"/>
  <c r="M54" i="16"/>
  <c r="O57" i="16"/>
  <c r="M57" i="16"/>
  <c r="P57" i="16"/>
  <c r="O59" i="16"/>
  <c r="M59" i="16"/>
  <c r="N59" i="16"/>
  <c r="O65" i="16"/>
  <c r="M65" i="16"/>
  <c r="P65" i="16"/>
  <c r="O67" i="16"/>
  <c r="M67" i="16"/>
  <c r="N67" i="16"/>
  <c r="O70" i="16"/>
  <c r="M70" i="16"/>
  <c r="O73" i="16"/>
  <c r="M73" i="16"/>
  <c r="P73" i="16"/>
  <c r="O75" i="16"/>
  <c r="M75" i="16"/>
  <c r="N75" i="16"/>
  <c r="O78" i="16"/>
  <c r="M78" i="16"/>
  <c r="O81" i="16"/>
  <c r="M81" i="16"/>
  <c r="P81" i="16"/>
  <c r="O83" i="16"/>
  <c r="M83" i="16"/>
  <c r="M132" i="16" s="1"/>
  <c r="N83" i="16"/>
  <c r="O86" i="16"/>
  <c r="M86" i="16"/>
  <c r="O89" i="16"/>
  <c r="M89" i="16"/>
  <c r="P89" i="16"/>
  <c r="O91" i="16"/>
  <c r="M91" i="16"/>
  <c r="N91" i="16"/>
  <c r="O94" i="16"/>
  <c r="M94" i="16"/>
  <c r="O97" i="16"/>
  <c r="M97" i="16"/>
  <c r="P97" i="16"/>
  <c r="O99" i="16"/>
  <c r="M99" i="16"/>
  <c r="N99" i="16"/>
  <c r="O105" i="16"/>
  <c r="M105" i="16"/>
  <c r="P105" i="16"/>
  <c r="N105" i="16"/>
  <c r="O121" i="16"/>
  <c r="M121" i="16"/>
  <c r="P121" i="16"/>
  <c r="N121" i="16"/>
  <c r="O107" i="16"/>
  <c r="M107" i="16"/>
  <c r="O111" i="16"/>
  <c r="M111" i="16"/>
  <c r="O115" i="16"/>
  <c r="M115" i="16"/>
  <c r="O119" i="16"/>
  <c r="M119" i="16"/>
  <c r="O39" i="16"/>
  <c r="M39" i="16"/>
  <c r="N107" i="16"/>
  <c r="N111" i="16"/>
  <c r="N115" i="16"/>
  <c r="N119" i="16"/>
  <c r="O108" i="16"/>
  <c r="M108" i="16"/>
  <c r="O110" i="16"/>
  <c r="M110" i="16"/>
  <c r="P112" i="16"/>
  <c r="M112" i="16"/>
  <c r="O114" i="16"/>
  <c r="M114" i="16"/>
  <c r="O116" i="16"/>
  <c r="M116" i="16"/>
  <c r="O118" i="16"/>
  <c r="M118" i="16"/>
  <c r="O120" i="16"/>
  <c r="M120" i="16"/>
  <c r="T6" i="1"/>
  <c r="T94" i="1"/>
  <c r="S11" i="1"/>
  <c r="V60" i="1"/>
  <c r="V27" i="2"/>
  <c r="V8" i="17"/>
  <c r="U3" i="17"/>
  <c r="C117" i="17"/>
  <c r="U70" i="17"/>
  <c r="U38" i="17"/>
  <c r="C116" i="17"/>
  <c r="U54" i="17"/>
  <c r="S16" i="17"/>
  <c r="U66" i="17"/>
  <c r="T76" i="17"/>
  <c r="V83" i="17"/>
  <c r="T108" i="17"/>
  <c r="C125" i="17"/>
  <c r="S8" i="17"/>
  <c r="S17" i="17"/>
  <c r="C118" i="17"/>
  <c r="U50" i="17"/>
  <c r="V99" i="17"/>
  <c r="W2" i="17"/>
  <c r="C115" i="17"/>
  <c r="S12" i="17"/>
  <c r="W16" i="17"/>
  <c r="U22" i="17"/>
  <c r="U46" i="17"/>
  <c r="C122" i="17"/>
  <c r="U84" i="17"/>
  <c r="U92" i="17"/>
  <c r="C124" i="17"/>
  <c r="U100" i="17"/>
  <c r="T12" i="17"/>
  <c r="V12" i="17"/>
  <c r="T42" i="17"/>
  <c r="C119" i="17"/>
  <c r="U42" i="17"/>
  <c r="C120" i="17"/>
  <c r="U58" i="17"/>
  <c r="T62" i="17"/>
  <c r="C121" i="17"/>
  <c r="T82" i="17"/>
  <c r="C123" i="17"/>
  <c r="V31" i="2"/>
  <c r="V37" i="2"/>
  <c r="V23" i="2"/>
  <c r="V29" i="2"/>
  <c r="V35" i="2"/>
  <c r="V25" i="2"/>
  <c r="V33" i="2"/>
  <c r="U74" i="2"/>
  <c r="V81" i="2"/>
  <c r="C120" i="2"/>
  <c r="V97" i="2"/>
  <c r="C118" i="2"/>
  <c r="C125" i="2"/>
  <c r="V12" i="2"/>
  <c r="C116" i="2"/>
  <c r="C119" i="2"/>
  <c r="U90" i="2"/>
  <c r="U72" i="2"/>
  <c r="C122" i="2"/>
  <c r="T82" i="2"/>
  <c r="C123" i="2"/>
  <c r="C124" i="2"/>
  <c r="T106" i="2"/>
  <c r="T22" i="2"/>
  <c r="C117" i="2"/>
  <c r="U2" i="2"/>
  <c r="C115" i="2"/>
  <c r="C121" i="2"/>
  <c r="T2" i="1"/>
  <c r="U13" i="1"/>
  <c r="V44" i="1"/>
  <c r="U62" i="1"/>
  <c r="U64" i="1"/>
  <c r="U78" i="1"/>
  <c r="C122" i="1"/>
  <c r="U6" i="1"/>
  <c r="U9" i="1"/>
  <c r="U14" i="1"/>
  <c r="U17" i="1"/>
  <c r="S3" i="1"/>
  <c r="U5" i="1"/>
  <c r="T11" i="1"/>
  <c r="U48" i="1"/>
  <c r="V58" i="1"/>
  <c r="V101" i="1"/>
  <c r="T3" i="1"/>
  <c r="T10" i="1"/>
  <c r="T14" i="1"/>
  <c r="V26" i="1"/>
  <c r="U32" i="1"/>
  <c r="V46" i="1"/>
  <c r="C123" i="1"/>
  <c r="U3" i="1"/>
  <c r="S7" i="1"/>
  <c r="U10" i="1"/>
  <c r="U11" i="1"/>
  <c r="S15" i="1"/>
  <c r="T19" i="1"/>
  <c r="V22" i="1"/>
  <c r="C117" i="1"/>
  <c r="V28" i="1"/>
  <c r="C121" i="1"/>
  <c r="T110" i="1"/>
  <c r="T7" i="1"/>
  <c r="V12" i="1"/>
  <c r="C116" i="1"/>
  <c r="T15" i="1"/>
  <c r="V2" i="1"/>
  <c r="V115" i="1" s="1"/>
  <c r="C115" i="1"/>
  <c r="U7" i="1"/>
  <c r="U15" i="1"/>
  <c r="C118" i="1"/>
  <c r="T92" i="1"/>
  <c r="C124" i="1"/>
  <c r="U42" i="1"/>
  <c r="C119" i="1"/>
  <c r="V52" i="1"/>
  <c r="C120" i="1"/>
  <c r="V85" i="1"/>
  <c r="T102" i="1"/>
  <c r="C125" i="1"/>
  <c r="V111" i="1"/>
  <c r="N40" i="16"/>
  <c r="N44" i="16"/>
  <c r="N48" i="16"/>
  <c r="N52" i="16"/>
  <c r="N56" i="16"/>
  <c r="N60" i="16"/>
  <c r="N64" i="16"/>
  <c r="N68" i="16"/>
  <c r="N72" i="16"/>
  <c r="N76" i="16"/>
  <c r="N80" i="16"/>
  <c r="N84" i="16"/>
  <c r="N88" i="16"/>
  <c r="N92" i="16"/>
  <c r="N96" i="16"/>
  <c r="N100" i="16"/>
  <c r="N104" i="16"/>
  <c r="N108" i="16"/>
  <c r="N112" i="16"/>
  <c r="N116" i="16"/>
  <c r="N120" i="16"/>
  <c r="C135" i="16"/>
  <c r="N39" i="16"/>
  <c r="P40" i="16"/>
  <c r="C128" i="16"/>
  <c r="O42" i="16"/>
  <c r="P44" i="16"/>
  <c r="P48" i="16"/>
  <c r="P52" i="16"/>
  <c r="P56" i="16"/>
  <c r="P60" i="16"/>
  <c r="C130" i="16"/>
  <c r="O62" i="16"/>
  <c r="P64" i="16"/>
  <c r="P68" i="16"/>
  <c r="P72" i="16"/>
  <c r="P76" i="16"/>
  <c r="P80" i="16"/>
  <c r="C132" i="16"/>
  <c r="O82" i="16"/>
  <c r="O132" i="16" s="1"/>
  <c r="P84" i="16"/>
  <c r="P88" i="16"/>
  <c r="P92" i="16"/>
  <c r="P96" i="16"/>
  <c r="P100" i="16"/>
  <c r="C134" i="16"/>
  <c r="O102" i="16"/>
  <c r="P104" i="16"/>
  <c r="P108" i="16"/>
  <c r="P116" i="16"/>
  <c r="P120" i="16"/>
  <c r="C127" i="16"/>
  <c r="C129" i="16"/>
  <c r="C131" i="16"/>
  <c r="C133" i="16"/>
  <c r="C122" i="16"/>
  <c r="O112" i="16"/>
  <c r="N38" i="16"/>
  <c r="P39" i="16"/>
  <c r="N42" i="16"/>
  <c r="P43" i="16"/>
  <c r="N46" i="16"/>
  <c r="P47" i="16"/>
  <c r="N50" i="16"/>
  <c r="P51" i="16"/>
  <c r="N54" i="16"/>
  <c r="P55" i="16"/>
  <c r="N58" i="16"/>
  <c r="P59" i="16"/>
  <c r="N62" i="16"/>
  <c r="P63" i="16"/>
  <c r="N66" i="16"/>
  <c r="P67" i="16"/>
  <c r="N70" i="16"/>
  <c r="P71" i="16"/>
  <c r="N74" i="16"/>
  <c r="P75" i="16"/>
  <c r="N78" i="16"/>
  <c r="P79" i="16"/>
  <c r="N82" i="16"/>
  <c r="P83" i="16"/>
  <c r="N86" i="16"/>
  <c r="P87" i="16"/>
  <c r="N90" i="16"/>
  <c r="P91" i="16"/>
  <c r="N94" i="16"/>
  <c r="P95" i="16"/>
  <c r="N98" i="16"/>
  <c r="P99" i="16"/>
  <c r="N102" i="16"/>
  <c r="P103" i="16"/>
  <c r="N106" i="16"/>
  <c r="P107" i="16"/>
  <c r="N110" i="16"/>
  <c r="P111" i="16"/>
  <c r="N114" i="16"/>
  <c r="P115" i="16"/>
  <c r="N118" i="16"/>
  <c r="P119" i="16"/>
  <c r="W2" i="1"/>
  <c r="T4" i="1"/>
  <c r="S5" i="1"/>
  <c r="T16" i="1"/>
  <c r="S17" i="1"/>
  <c r="U22" i="1"/>
  <c r="U24" i="1"/>
  <c r="V34" i="1"/>
  <c r="U38" i="1"/>
  <c r="U40" i="1"/>
  <c r="S2" i="1"/>
  <c r="W3" i="1"/>
  <c r="U4" i="1"/>
  <c r="T5" i="1"/>
  <c r="S6" i="1"/>
  <c r="W7" i="1"/>
  <c r="U8" i="1"/>
  <c r="T9" i="1"/>
  <c r="S10" i="1"/>
  <c r="W11" i="1"/>
  <c r="U12" i="1"/>
  <c r="T13" i="1"/>
  <c r="S14" i="1"/>
  <c r="W15" i="1"/>
  <c r="U16" i="1"/>
  <c r="T17" i="1"/>
  <c r="V54" i="1"/>
  <c r="V56" i="1"/>
  <c r="V70" i="1"/>
  <c r="U76" i="1"/>
  <c r="V83" i="1"/>
  <c r="U86" i="1"/>
  <c r="U92" i="1"/>
  <c r="V99" i="1"/>
  <c r="U102" i="1"/>
  <c r="U108" i="1"/>
  <c r="W4" i="1"/>
  <c r="W8" i="1"/>
  <c r="W12" i="1"/>
  <c r="W16" i="1"/>
  <c r="S4" i="1"/>
  <c r="W5" i="1"/>
  <c r="S8" i="1"/>
  <c r="W9" i="1"/>
  <c r="S12" i="1"/>
  <c r="W13" i="1"/>
  <c r="S16" i="1"/>
  <c r="U36" i="1"/>
  <c r="U50" i="1"/>
  <c r="U52" i="1"/>
  <c r="U66" i="1"/>
  <c r="U68" i="1"/>
  <c r="V75" i="1"/>
  <c r="U77" i="1"/>
  <c r="U84" i="1"/>
  <c r="V91" i="1"/>
  <c r="U93" i="1"/>
  <c r="U100" i="1"/>
  <c r="V107" i="1"/>
  <c r="U109" i="1"/>
  <c r="W6" i="1"/>
  <c r="T8" i="1"/>
  <c r="S9" i="1"/>
  <c r="W10" i="1"/>
  <c r="T12" i="1"/>
  <c r="S13" i="1"/>
  <c r="W14" i="1"/>
  <c r="U18" i="1"/>
  <c r="V2" i="2"/>
  <c r="U41" i="2"/>
  <c r="U43" i="2"/>
  <c r="U47" i="2"/>
  <c r="U51" i="2"/>
  <c r="U55" i="2"/>
  <c r="U57" i="2"/>
  <c r="U61" i="2"/>
  <c r="U63" i="2"/>
  <c r="U67" i="2"/>
  <c r="U69" i="2"/>
  <c r="U73" i="2"/>
  <c r="V87" i="2"/>
  <c r="U89" i="2"/>
  <c r="U96" i="2"/>
  <c r="U105" i="2"/>
  <c r="V9" i="2"/>
  <c r="V19" i="2"/>
  <c r="V21" i="2"/>
  <c r="V79" i="2"/>
  <c r="U82" i="2"/>
  <c r="U98" i="2"/>
  <c r="U104" i="2"/>
  <c r="V111" i="2"/>
  <c r="U39" i="2"/>
  <c r="U45" i="2"/>
  <c r="U49" i="2"/>
  <c r="U53" i="2"/>
  <c r="U59" i="2"/>
  <c r="U65" i="2"/>
  <c r="V71" i="2"/>
  <c r="V36" i="17"/>
  <c r="U36" i="17"/>
  <c r="T36" i="17"/>
  <c r="V52" i="17"/>
  <c r="U52" i="17"/>
  <c r="T52" i="17"/>
  <c r="V20" i="17"/>
  <c r="T20" i="17"/>
  <c r="V28" i="17"/>
  <c r="T28" i="17"/>
  <c r="V10" i="17"/>
  <c r="S10" i="17"/>
  <c r="S14" i="17"/>
  <c r="V14" i="17"/>
  <c r="T18" i="17"/>
  <c r="V18" i="17"/>
  <c r="U20" i="17"/>
  <c r="T26" i="17"/>
  <c r="V26" i="17"/>
  <c r="U28" i="17"/>
  <c r="T34" i="17"/>
  <c r="V34" i="17"/>
  <c r="V40" i="17"/>
  <c r="U40" i="17"/>
  <c r="T40" i="17"/>
  <c r="V56" i="17"/>
  <c r="U56" i="17"/>
  <c r="T56" i="17"/>
  <c r="S6" i="17"/>
  <c r="V6" i="17"/>
  <c r="T10" i="17"/>
  <c r="T14" i="17"/>
  <c r="U18" i="17"/>
  <c r="V24" i="17"/>
  <c r="T24" i="17"/>
  <c r="U26" i="17"/>
  <c r="V32" i="17"/>
  <c r="T32" i="17"/>
  <c r="U34" i="17"/>
  <c r="V44" i="17"/>
  <c r="U44" i="17"/>
  <c r="T44" i="17"/>
  <c r="V60" i="17"/>
  <c r="U60" i="17"/>
  <c r="T60" i="17"/>
  <c r="T6" i="17"/>
  <c r="T22" i="17"/>
  <c r="V22" i="17"/>
  <c r="U24" i="17"/>
  <c r="T30" i="17"/>
  <c r="V30" i="17"/>
  <c r="U32" i="17"/>
  <c r="V48" i="17"/>
  <c r="U48" i="17"/>
  <c r="T48" i="17"/>
  <c r="V38" i="17"/>
  <c r="V42" i="17"/>
  <c r="V46" i="17"/>
  <c r="V50" i="17"/>
  <c r="V54" i="17"/>
  <c r="V58" i="17"/>
  <c r="V62" i="17"/>
  <c r="T64" i="17"/>
  <c r="V66" i="17"/>
  <c r="T68" i="17"/>
  <c r="V70" i="17"/>
  <c r="V73" i="17"/>
  <c r="U75" i="17"/>
  <c r="U82" i="17"/>
  <c r="V89" i="17"/>
  <c r="U91" i="17"/>
  <c r="U98" i="17"/>
  <c r="V105" i="17"/>
  <c r="U107" i="17"/>
  <c r="U111" i="17"/>
  <c r="U64" i="17"/>
  <c r="U68" i="17"/>
  <c r="U74" i="17"/>
  <c r="V81" i="17"/>
  <c r="U90" i="17"/>
  <c r="V97" i="17"/>
  <c r="U106" i="17"/>
  <c r="U7" i="17"/>
  <c r="U9" i="17"/>
  <c r="U13" i="17"/>
  <c r="W13" i="17"/>
  <c r="T2" i="17"/>
  <c r="T3" i="17"/>
  <c r="T4" i="17"/>
  <c r="V7" i="17"/>
  <c r="V9" i="17"/>
  <c r="V13" i="17"/>
  <c r="W19" i="17"/>
  <c r="S19" i="17"/>
  <c r="T19" i="17"/>
  <c r="U19" i="17"/>
  <c r="W21" i="17"/>
  <c r="S21" i="17"/>
  <c r="T21" i="17"/>
  <c r="U21" i="17"/>
  <c r="W23" i="17"/>
  <c r="S23" i="17"/>
  <c r="T23" i="17"/>
  <c r="U23" i="17"/>
  <c r="W25" i="17"/>
  <c r="S25" i="17"/>
  <c r="T25" i="17"/>
  <c r="U25" i="17"/>
  <c r="W27" i="17"/>
  <c r="S27" i="17"/>
  <c r="T27" i="17"/>
  <c r="U27" i="17"/>
  <c r="W29" i="17"/>
  <c r="S29" i="17"/>
  <c r="T29" i="17"/>
  <c r="U29" i="17"/>
  <c r="W31" i="17"/>
  <c r="S31" i="17"/>
  <c r="T31" i="17"/>
  <c r="U31" i="17"/>
  <c r="W33" i="17"/>
  <c r="S33" i="17"/>
  <c r="T33" i="17"/>
  <c r="U33" i="17"/>
  <c r="W35" i="17"/>
  <c r="S35" i="17"/>
  <c r="T35" i="17"/>
  <c r="U35" i="17"/>
  <c r="W37" i="17"/>
  <c r="S37" i="17"/>
  <c r="T37" i="17"/>
  <c r="U37" i="17"/>
  <c r="W39" i="17"/>
  <c r="S39" i="17"/>
  <c r="T39" i="17"/>
  <c r="U39" i="17"/>
  <c r="W41" i="17"/>
  <c r="S41" i="17"/>
  <c r="T41" i="17"/>
  <c r="U41" i="17"/>
  <c r="W43" i="17"/>
  <c r="S43" i="17"/>
  <c r="T43" i="17"/>
  <c r="U43" i="17"/>
  <c r="W45" i="17"/>
  <c r="S45" i="17"/>
  <c r="T45" i="17"/>
  <c r="U45" i="17"/>
  <c r="W47" i="17"/>
  <c r="S47" i="17"/>
  <c r="T47" i="17"/>
  <c r="U47" i="17"/>
  <c r="W49" i="17"/>
  <c r="S49" i="17"/>
  <c r="T49" i="17"/>
  <c r="U49" i="17"/>
  <c r="W51" i="17"/>
  <c r="S51" i="17"/>
  <c r="T51" i="17"/>
  <c r="U51" i="17"/>
  <c r="W53" i="17"/>
  <c r="S53" i="17"/>
  <c r="T53" i="17"/>
  <c r="U53" i="17"/>
  <c r="W55" i="17"/>
  <c r="S55" i="17"/>
  <c r="T55" i="17"/>
  <c r="U55" i="17"/>
  <c r="W57" i="17"/>
  <c r="S57" i="17"/>
  <c r="T57" i="17"/>
  <c r="U57" i="17"/>
  <c r="W59" i="17"/>
  <c r="S59" i="17"/>
  <c r="T59" i="17"/>
  <c r="U59" i="17"/>
  <c r="W61" i="17"/>
  <c r="S61" i="17"/>
  <c r="T61" i="17"/>
  <c r="U61" i="17"/>
  <c r="W63" i="17"/>
  <c r="S63" i="17"/>
  <c r="T63" i="17"/>
  <c r="U63" i="17"/>
  <c r="W65" i="17"/>
  <c r="S65" i="17"/>
  <c r="T65" i="17"/>
  <c r="U65" i="17"/>
  <c r="W67" i="17"/>
  <c r="S67" i="17"/>
  <c r="T67" i="17"/>
  <c r="U67" i="17"/>
  <c r="W69" i="17"/>
  <c r="S69" i="17"/>
  <c r="T69" i="17"/>
  <c r="U69" i="17"/>
  <c r="W71" i="17"/>
  <c r="S71" i="17"/>
  <c r="T71" i="17"/>
  <c r="U71" i="17"/>
  <c r="V71" i="17"/>
  <c r="W79" i="17"/>
  <c r="S79" i="17"/>
  <c r="T79" i="17"/>
  <c r="U79" i="17"/>
  <c r="V79" i="17"/>
  <c r="W87" i="17"/>
  <c r="S87" i="17"/>
  <c r="T87" i="17"/>
  <c r="U87" i="17"/>
  <c r="V87" i="17"/>
  <c r="W95" i="17"/>
  <c r="S95" i="17"/>
  <c r="T95" i="17"/>
  <c r="U95" i="17"/>
  <c r="V95" i="17"/>
  <c r="W103" i="17"/>
  <c r="S103" i="17"/>
  <c r="T103" i="17"/>
  <c r="U103" i="17"/>
  <c r="V103" i="17"/>
  <c r="U5" i="17"/>
  <c r="W5" i="17"/>
  <c r="W7" i="17"/>
  <c r="W9" i="17"/>
  <c r="U11" i="17"/>
  <c r="W11" i="17"/>
  <c r="U15" i="17"/>
  <c r="W15" i="17"/>
  <c r="W78" i="17"/>
  <c r="S78" i="17"/>
  <c r="V78" i="17"/>
  <c r="U78" i="17"/>
  <c r="W86" i="17"/>
  <c r="S86" i="17"/>
  <c r="V86" i="17"/>
  <c r="U86" i="17"/>
  <c r="W94" i="17"/>
  <c r="S94" i="17"/>
  <c r="V94" i="17"/>
  <c r="U94" i="17"/>
  <c r="W102" i="17"/>
  <c r="S102" i="17"/>
  <c r="V102" i="17"/>
  <c r="U102" i="17"/>
  <c r="W110" i="17"/>
  <c r="S110" i="17"/>
  <c r="U110" i="17"/>
  <c r="V110" i="17"/>
  <c r="V2" i="17"/>
  <c r="V3" i="17"/>
  <c r="V4" i="17"/>
  <c r="S5" i="17"/>
  <c r="S7" i="17"/>
  <c r="S9" i="17"/>
  <c r="S11" i="17"/>
  <c r="S13" i="17"/>
  <c r="S15" i="17"/>
  <c r="W72" i="17"/>
  <c r="S72" i="17"/>
  <c r="V72" i="17"/>
  <c r="T72" i="17"/>
  <c r="U72" i="17"/>
  <c r="T78" i="17"/>
  <c r="W80" i="17"/>
  <c r="S80" i="17"/>
  <c r="V80" i="17"/>
  <c r="T80" i="17"/>
  <c r="U80" i="17"/>
  <c r="T86" i="17"/>
  <c r="W88" i="17"/>
  <c r="S88" i="17"/>
  <c r="V88" i="17"/>
  <c r="T88" i="17"/>
  <c r="U88" i="17"/>
  <c r="T94" i="17"/>
  <c r="W96" i="17"/>
  <c r="S96" i="17"/>
  <c r="V96" i="17"/>
  <c r="T96" i="17"/>
  <c r="U96" i="17"/>
  <c r="T102" i="17"/>
  <c r="W104" i="17"/>
  <c r="S104" i="17"/>
  <c r="V104" i="17"/>
  <c r="T104" i="17"/>
  <c r="U104" i="17"/>
  <c r="T110" i="17"/>
  <c r="S2" i="17"/>
  <c r="S3" i="17"/>
  <c r="S4" i="17"/>
  <c r="W4" i="17"/>
  <c r="T5" i="17"/>
  <c r="U6" i="17"/>
  <c r="W6" i="17"/>
  <c r="T7" i="17"/>
  <c r="U8" i="17"/>
  <c r="W8" i="17"/>
  <c r="T9" i="17"/>
  <c r="U10" i="17"/>
  <c r="W10" i="17"/>
  <c r="T11" i="17"/>
  <c r="U12" i="17"/>
  <c r="W12" i="17"/>
  <c r="T13" i="17"/>
  <c r="U14" i="17"/>
  <c r="W14" i="17"/>
  <c r="T15" i="17"/>
  <c r="T16" i="17"/>
  <c r="U16" i="17"/>
  <c r="W17" i="17"/>
  <c r="T17" i="17"/>
  <c r="U17" i="17"/>
  <c r="W77" i="17"/>
  <c r="S77" i="17"/>
  <c r="T77" i="17"/>
  <c r="V77" i="17"/>
  <c r="W85" i="17"/>
  <c r="S85" i="17"/>
  <c r="T85" i="17"/>
  <c r="V85" i="17"/>
  <c r="W93" i="17"/>
  <c r="S93" i="17"/>
  <c r="T93" i="17"/>
  <c r="V93" i="17"/>
  <c r="W101" i="17"/>
  <c r="S101" i="17"/>
  <c r="T101" i="17"/>
  <c r="V101" i="17"/>
  <c r="W109" i="17"/>
  <c r="S109" i="17"/>
  <c r="T109" i="17"/>
  <c r="V109" i="17"/>
  <c r="W18" i="17"/>
  <c r="S18" i="17"/>
  <c r="W20" i="17"/>
  <c r="S20" i="17"/>
  <c r="W22" i="17"/>
  <c r="S22" i="17"/>
  <c r="W24" i="17"/>
  <c r="S24" i="17"/>
  <c r="W26" i="17"/>
  <c r="S26" i="17"/>
  <c r="W28" i="17"/>
  <c r="S28" i="17"/>
  <c r="W30" i="17"/>
  <c r="S30" i="17"/>
  <c r="W32" i="17"/>
  <c r="S32" i="17"/>
  <c r="W34" i="17"/>
  <c r="S34" i="17"/>
  <c r="W36" i="17"/>
  <c r="S36" i="17"/>
  <c r="W38" i="17"/>
  <c r="S38" i="17"/>
  <c r="W40" i="17"/>
  <c r="S40" i="17"/>
  <c r="W42" i="17"/>
  <c r="S42" i="17"/>
  <c r="W44" i="17"/>
  <c r="S44" i="17"/>
  <c r="W46" i="17"/>
  <c r="S46" i="17"/>
  <c r="W48" i="17"/>
  <c r="S48" i="17"/>
  <c r="W50" i="17"/>
  <c r="S50" i="17"/>
  <c r="W52" i="17"/>
  <c r="S52" i="17"/>
  <c r="W54" i="17"/>
  <c r="S54" i="17"/>
  <c r="W56" i="17"/>
  <c r="S56" i="17"/>
  <c r="W58" i="17"/>
  <c r="S58" i="17"/>
  <c r="W60" i="17"/>
  <c r="S60" i="17"/>
  <c r="W62" i="17"/>
  <c r="S62" i="17"/>
  <c r="W64" i="17"/>
  <c r="S64" i="17"/>
  <c r="W66" i="17"/>
  <c r="S66" i="17"/>
  <c r="W68" i="17"/>
  <c r="S68" i="17"/>
  <c r="W70" i="17"/>
  <c r="S70" i="17"/>
  <c r="W75" i="17"/>
  <c r="S75" i="17"/>
  <c r="T75" i="17"/>
  <c r="W76" i="17"/>
  <c r="S76" i="17"/>
  <c r="V76" i="17"/>
  <c r="W83" i="17"/>
  <c r="S83" i="17"/>
  <c r="T83" i="17"/>
  <c r="W84" i="17"/>
  <c r="S84" i="17"/>
  <c r="V84" i="17"/>
  <c r="W91" i="17"/>
  <c r="S91" i="17"/>
  <c r="T91" i="17"/>
  <c r="W92" i="17"/>
  <c r="S92" i="17"/>
  <c r="V92" i="17"/>
  <c r="W99" i="17"/>
  <c r="S99" i="17"/>
  <c r="T99" i="17"/>
  <c r="W100" i="17"/>
  <c r="S100" i="17"/>
  <c r="V100" i="17"/>
  <c r="W107" i="17"/>
  <c r="S107" i="17"/>
  <c r="T107" i="17"/>
  <c r="W108" i="17"/>
  <c r="S108" i="17"/>
  <c r="V108" i="17"/>
  <c r="W73" i="17"/>
  <c r="S73" i="17"/>
  <c r="T73" i="17"/>
  <c r="W74" i="17"/>
  <c r="S74" i="17"/>
  <c r="V74" i="17"/>
  <c r="W81" i="17"/>
  <c r="S81" i="17"/>
  <c r="T81" i="17"/>
  <c r="W82" i="17"/>
  <c r="S82" i="17"/>
  <c r="V82" i="17"/>
  <c r="W89" i="17"/>
  <c r="S89" i="17"/>
  <c r="T89" i="17"/>
  <c r="W90" i="17"/>
  <c r="S90" i="17"/>
  <c r="V90" i="17"/>
  <c r="W97" i="17"/>
  <c r="S97" i="17"/>
  <c r="T97" i="17"/>
  <c r="W98" i="17"/>
  <c r="S98" i="17"/>
  <c r="V98" i="17"/>
  <c r="W105" i="17"/>
  <c r="S105" i="17"/>
  <c r="T105" i="17"/>
  <c r="W106" i="17"/>
  <c r="S106" i="17"/>
  <c r="V106" i="17"/>
  <c r="T111" i="17"/>
  <c r="W111" i="17"/>
  <c r="S111" i="17"/>
  <c r="W20" i="1"/>
  <c r="S20" i="1"/>
  <c r="T20" i="1"/>
  <c r="W21" i="1"/>
  <c r="S21" i="1"/>
  <c r="V21" i="1"/>
  <c r="W23" i="1"/>
  <c r="S23" i="1"/>
  <c r="V23" i="1"/>
  <c r="U23" i="1"/>
  <c r="W31" i="1"/>
  <c r="S31" i="1"/>
  <c r="U31" i="1"/>
  <c r="V31" i="1"/>
  <c r="W39" i="1"/>
  <c r="S39" i="1"/>
  <c r="U39" i="1"/>
  <c r="V39" i="1"/>
  <c r="W47" i="1"/>
  <c r="S47" i="1"/>
  <c r="U47" i="1"/>
  <c r="V47" i="1"/>
  <c r="W55" i="1"/>
  <c r="S55" i="1"/>
  <c r="U55" i="1"/>
  <c r="V55" i="1"/>
  <c r="W63" i="1"/>
  <c r="S63" i="1"/>
  <c r="U63" i="1"/>
  <c r="V63" i="1"/>
  <c r="W71" i="1"/>
  <c r="S71" i="1"/>
  <c r="T71" i="1"/>
  <c r="V71" i="1"/>
  <c r="W79" i="1"/>
  <c r="S79" i="1"/>
  <c r="T79" i="1"/>
  <c r="V79" i="1"/>
  <c r="W87" i="1"/>
  <c r="S87" i="1"/>
  <c r="T87" i="1"/>
  <c r="V87" i="1"/>
  <c r="W95" i="1"/>
  <c r="S95" i="1"/>
  <c r="T95" i="1"/>
  <c r="V95" i="1"/>
  <c r="W103" i="1"/>
  <c r="S103" i="1"/>
  <c r="T103" i="1"/>
  <c r="V103" i="1"/>
  <c r="U20" i="1"/>
  <c r="T21" i="1"/>
  <c r="T23" i="1"/>
  <c r="W29" i="1"/>
  <c r="S29" i="1"/>
  <c r="U29" i="1"/>
  <c r="V29" i="1"/>
  <c r="T31" i="1"/>
  <c r="W37" i="1"/>
  <c r="S37" i="1"/>
  <c r="U37" i="1"/>
  <c r="V37" i="1"/>
  <c r="T39" i="1"/>
  <c r="W45" i="1"/>
  <c r="S45" i="1"/>
  <c r="U45" i="1"/>
  <c r="V45" i="1"/>
  <c r="T47" i="1"/>
  <c r="W53" i="1"/>
  <c r="S53" i="1"/>
  <c r="U53" i="1"/>
  <c r="V53" i="1"/>
  <c r="T55" i="1"/>
  <c r="W61" i="1"/>
  <c r="S61" i="1"/>
  <c r="U61" i="1"/>
  <c r="V61" i="1"/>
  <c r="T63" i="1"/>
  <c r="W69" i="1"/>
  <c r="S69" i="1"/>
  <c r="U69" i="1"/>
  <c r="V69" i="1"/>
  <c r="U71" i="1"/>
  <c r="W73" i="1"/>
  <c r="S73" i="1"/>
  <c r="T73" i="1"/>
  <c r="U73" i="1"/>
  <c r="V73" i="1"/>
  <c r="U79" i="1"/>
  <c r="W81" i="1"/>
  <c r="S81" i="1"/>
  <c r="T81" i="1"/>
  <c r="U81" i="1"/>
  <c r="V81" i="1"/>
  <c r="U87" i="1"/>
  <c r="W89" i="1"/>
  <c r="S89" i="1"/>
  <c r="T89" i="1"/>
  <c r="U89" i="1"/>
  <c r="V89" i="1"/>
  <c r="U95" i="1"/>
  <c r="W97" i="1"/>
  <c r="S97" i="1"/>
  <c r="T97" i="1"/>
  <c r="U97" i="1"/>
  <c r="V97" i="1"/>
  <c r="U103" i="1"/>
  <c r="W105" i="1"/>
  <c r="S105" i="1"/>
  <c r="T105" i="1"/>
  <c r="U105" i="1"/>
  <c r="V105" i="1"/>
  <c r="W27" i="1"/>
  <c r="S27" i="1"/>
  <c r="U27" i="1"/>
  <c r="V27" i="1"/>
  <c r="W35" i="1"/>
  <c r="S35" i="1"/>
  <c r="U35" i="1"/>
  <c r="V35" i="1"/>
  <c r="W43" i="1"/>
  <c r="S43" i="1"/>
  <c r="U43" i="1"/>
  <c r="V43" i="1"/>
  <c r="W51" i="1"/>
  <c r="S51" i="1"/>
  <c r="U51" i="1"/>
  <c r="V51" i="1"/>
  <c r="W59" i="1"/>
  <c r="S59" i="1"/>
  <c r="U59" i="1"/>
  <c r="V59" i="1"/>
  <c r="W67" i="1"/>
  <c r="S67" i="1"/>
  <c r="U67" i="1"/>
  <c r="V67" i="1"/>
  <c r="W72" i="1"/>
  <c r="S72" i="1"/>
  <c r="V72" i="1"/>
  <c r="U72" i="1"/>
  <c r="W80" i="1"/>
  <c r="S80" i="1"/>
  <c r="V80" i="1"/>
  <c r="U80" i="1"/>
  <c r="W88" i="1"/>
  <c r="S88" i="1"/>
  <c r="V88" i="1"/>
  <c r="U88" i="1"/>
  <c r="W96" i="1"/>
  <c r="S96" i="1"/>
  <c r="V96" i="1"/>
  <c r="U96" i="1"/>
  <c r="W104" i="1"/>
  <c r="S104" i="1"/>
  <c r="V104" i="1"/>
  <c r="U104" i="1"/>
  <c r="W18" i="1"/>
  <c r="S18" i="1"/>
  <c r="T18" i="1"/>
  <c r="W19" i="1"/>
  <c r="S19" i="1"/>
  <c r="V19" i="1"/>
  <c r="W25" i="1"/>
  <c r="S25" i="1"/>
  <c r="U25" i="1"/>
  <c r="V25" i="1"/>
  <c r="T27" i="1"/>
  <c r="W33" i="1"/>
  <c r="S33" i="1"/>
  <c r="U33" i="1"/>
  <c r="V33" i="1"/>
  <c r="T35" i="1"/>
  <c r="W41" i="1"/>
  <c r="S41" i="1"/>
  <c r="U41" i="1"/>
  <c r="V41" i="1"/>
  <c r="T43" i="1"/>
  <c r="W49" i="1"/>
  <c r="S49" i="1"/>
  <c r="U49" i="1"/>
  <c r="V49" i="1"/>
  <c r="T51" i="1"/>
  <c r="W57" i="1"/>
  <c r="S57" i="1"/>
  <c r="U57" i="1"/>
  <c r="V57" i="1"/>
  <c r="T59" i="1"/>
  <c r="W65" i="1"/>
  <c r="S65" i="1"/>
  <c r="U65" i="1"/>
  <c r="V65" i="1"/>
  <c r="T67" i="1"/>
  <c r="T72" i="1"/>
  <c r="W74" i="1"/>
  <c r="S74" i="1"/>
  <c r="V74" i="1"/>
  <c r="T74" i="1"/>
  <c r="U74" i="1"/>
  <c r="T80" i="1"/>
  <c r="W82" i="1"/>
  <c r="S82" i="1"/>
  <c r="V82" i="1"/>
  <c r="T82" i="1"/>
  <c r="U82" i="1"/>
  <c r="T88" i="1"/>
  <c r="W90" i="1"/>
  <c r="S90" i="1"/>
  <c r="V90" i="1"/>
  <c r="T90" i="1"/>
  <c r="U90" i="1"/>
  <c r="T96" i="1"/>
  <c r="W98" i="1"/>
  <c r="S98" i="1"/>
  <c r="V98" i="1"/>
  <c r="T98" i="1"/>
  <c r="U98" i="1"/>
  <c r="T104" i="1"/>
  <c r="W106" i="1"/>
  <c r="S106" i="1"/>
  <c r="V106" i="1"/>
  <c r="T106" i="1"/>
  <c r="U106" i="1"/>
  <c r="W22" i="1"/>
  <c r="S22" i="1"/>
  <c r="W28" i="1"/>
  <c r="S28" i="1"/>
  <c r="V17" i="1"/>
  <c r="T22" i="1"/>
  <c r="T24" i="1"/>
  <c r="T26" i="1"/>
  <c r="T28" i="1"/>
  <c r="T30" i="1"/>
  <c r="T32" i="1"/>
  <c r="T34" i="1"/>
  <c r="T36" i="1"/>
  <c r="T38" i="1"/>
  <c r="T40" i="1"/>
  <c r="T42" i="1"/>
  <c r="T44" i="1"/>
  <c r="T46" i="1"/>
  <c r="T48" i="1"/>
  <c r="T50" i="1"/>
  <c r="T52" i="1"/>
  <c r="T54" i="1"/>
  <c r="T56" i="1"/>
  <c r="T58" i="1"/>
  <c r="T60" i="1"/>
  <c r="T62" i="1"/>
  <c r="T64" i="1"/>
  <c r="T66" i="1"/>
  <c r="T68" i="1"/>
  <c r="T70" i="1"/>
  <c r="W77" i="1"/>
  <c r="S77" i="1"/>
  <c r="T77" i="1"/>
  <c r="W78" i="1"/>
  <c r="S78" i="1"/>
  <c r="V78" i="1"/>
  <c r="W85" i="1"/>
  <c r="S85" i="1"/>
  <c r="T85" i="1"/>
  <c r="W86" i="1"/>
  <c r="S86" i="1"/>
  <c r="V86" i="1"/>
  <c r="W93" i="1"/>
  <c r="S93" i="1"/>
  <c r="T93" i="1"/>
  <c r="W94" i="1"/>
  <c r="S94" i="1"/>
  <c r="V94" i="1"/>
  <c r="W101" i="1"/>
  <c r="S101" i="1"/>
  <c r="T101" i="1"/>
  <c r="W102" i="1"/>
  <c r="S102" i="1"/>
  <c r="V102" i="1"/>
  <c r="W109" i="1"/>
  <c r="S109" i="1"/>
  <c r="T109" i="1"/>
  <c r="W110" i="1"/>
  <c r="S110" i="1"/>
  <c r="V110" i="1"/>
  <c r="W24" i="1"/>
  <c r="S24" i="1"/>
  <c r="W26" i="1"/>
  <c r="S26" i="1"/>
  <c r="W30" i="1"/>
  <c r="S30" i="1"/>
  <c r="W32" i="1"/>
  <c r="S32" i="1"/>
  <c r="W34" i="1"/>
  <c r="S34" i="1"/>
  <c r="W36" i="1"/>
  <c r="S36" i="1"/>
  <c r="W38" i="1"/>
  <c r="S38" i="1"/>
  <c r="W40" i="1"/>
  <c r="S40" i="1"/>
  <c r="W42" i="1"/>
  <c r="S42" i="1"/>
  <c r="W44" i="1"/>
  <c r="S44" i="1"/>
  <c r="W46" i="1"/>
  <c r="S46" i="1"/>
  <c r="W48" i="1"/>
  <c r="S48" i="1"/>
  <c r="W50" i="1"/>
  <c r="S50" i="1"/>
  <c r="W52" i="1"/>
  <c r="S52" i="1"/>
  <c r="W54" i="1"/>
  <c r="S54" i="1"/>
  <c r="W56" i="1"/>
  <c r="S56" i="1"/>
  <c r="W58" i="1"/>
  <c r="S58" i="1"/>
  <c r="W60" i="1"/>
  <c r="S60" i="1"/>
  <c r="W62" i="1"/>
  <c r="S62" i="1"/>
  <c r="W64" i="1"/>
  <c r="S64" i="1"/>
  <c r="W66" i="1"/>
  <c r="S66" i="1"/>
  <c r="W68" i="1"/>
  <c r="S68" i="1"/>
  <c r="W70" i="1"/>
  <c r="S70" i="1"/>
  <c r="W75" i="1"/>
  <c r="S75" i="1"/>
  <c r="T75" i="1"/>
  <c r="W76" i="1"/>
  <c r="S76" i="1"/>
  <c r="V76" i="1"/>
  <c r="W83" i="1"/>
  <c r="S83" i="1"/>
  <c r="T83" i="1"/>
  <c r="W84" i="1"/>
  <c r="S84" i="1"/>
  <c r="V84" i="1"/>
  <c r="W91" i="1"/>
  <c r="S91" i="1"/>
  <c r="T91" i="1"/>
  <c r="W92" i="1"/>
  <c r="S92" i="1"/>
  <c r="V92" i="1"/>
  <c r="W99" i="1"/>
  <c r="S99" i="1"/>
  <c r="T99" i="1"/>
  <c r="W100" i="1"/>
  <c r="S100" i="1"/>
  <c r="V100" i="1"/>
  <c r="W107" i="1"/>
  <c r="S107" i="1"/>
  <c r="T107" i="1"/>
  <c r="W108" i="1"/>
  <c r="S108" i="1"/>
  <c r="V108" i="1"/>
  <c r="T111" i="1"/>
  <c r="W111" i="1"/>
  <c r="S111" i="1"/>
  <c r="T20" i="2"/>
  <c r="W26" i="2"/>
  <c r="S26" i="2"/>
  <c r="U26" i="2"/>
  <c r="V26" i="2"/>
  <c r="T28" i="2"/>
  <c r="T36" i="2"/>
  <c r="W44" i="2"/>
  <c r="S44" i="2"/>
  <c r="U44" i="2"/>
  <c r="T44" i="2"/>
  <c r="V44" i="2"/>
  <c r="W52" i="2"/>
  <c r="S52" i="2"/>
  <c r="T52" i="2"/>
  <c r="V52" i="2"/>
  <c r="U52" i="2"/>
  <c r="W60" i="2"/>
  <c r="S60" i="2"/>
  <c r="U60" i="2"/>
  <c r="T60" i="2"/>
  <c r="V60" i="2"/>
  <c r="W68" i="2"/>
  <c r="S68" i="2"/>
  <c r="U68" i="2"/>
  <c r="V68" i="2"/>
  <c r="T68" i="2"/>
  <c r="W99" i="2"/>
  <c r="S99" i="2"/>
  <c r="T99" i="2"/>
  <c r="V99" i="2"/>
  <c r="U99" i="2"/>
  <c r="W3" i="2"/>
  <c r="T3" i="2"/>
  <c r="S3" i="2"/>
  <c r="T4" i="2"/>
  <c r="W4" i="2"/>
  <c r="S4" i="2"/>
  <c r="S5" i="2"/>
  <c r="T5" i="2"/>
  <c r="W5" i="2"/>
  <c r="S6" i="2"/>
  <c r="T6" i="2"/>
  <c r="W6" i="2"/>
  <c r="S7" i="2"/>
  <c r="T7" i="2"/>
  <c r="W7" i="2"/>
  <c r="W8" i="2"/>
  <c r="T8" i="2"/>
  <c r="S8" i="2"/>
  <c r="T10" i="2"/>
  <c r="W10" i="2"/>
  <c r="S10" i="2"/>
  <c r="S11" i="2"/>
  <c r="T11" i="2"/>
  <c r="W11" i="2"/>
  <c r="S12" i="2"/>
  <c r="T12" i="2"/>
  <c r="W12" i="2"/>
  <c r="S13" i="2"/>
  <c r="T13" i="2"/>
  <c r="W13" i="2"/>
  <c r="W14" i="2"/>
  <c r="T14" i="2"/>
  <c r="S14" i="2"/>
  <c r="W15" i="2"/>
  <c r="T15" i="2"/>
  <c r="S15" i="2"/>
  <c r="T16" i="2"/>
  <c r="W16" i="2"/>
  <c r="S16" i="2"/>
  <c r="W17" i="2"/>
  <c r="S17" i="2"/>
  <c r="T17" i="2"/>
  <c r="T18" i="2"/>
  <c r="W24" i="2"/>
  <c r="S24" i="2"/>
  <c r="U24" i="2"/>
  <c r="V24" i="2"/>
  <c r="T26" i="2"/>
  <c r="W32" i="2"/>
  <c r="S32" i="2"/>
  <c r="V32" i="2"/>
  <c r="U32" i="2"/>
  <c r="T34" i="2"/>
  <c r="W40" i="2"/>
  <c r="S40" i="2"/>
  <c r="V40" i="2"/>
  <c r="U40" i="2"/>
  <c r="W46" i="2"/>
  <c r="S46" i="2"/>
  <c r="T46" i="2"/>
  <c r="V46" i="2"/>
  <c r="U46" i="2"/>
  <c r="W54" i="2"/>
  <c r="S54" i="2"/>
  <c r="U54" i="2"/>
  <c r="T54" i="2"/>
  <c r="V54" i="2"/>
  <c r="W62" i="2"/>
  <c r="S62" i="2"/>
  <c r="U62" i="2"/>
  <c r="T62" i="2"/>
  <c r="V62" i="2"/>
  <c r="W70" i="2"/>
  <c r="S70" i="2"/>
  <c r="V70" i="2"/>
  <c r="U70" i="2"/>
  <c r="T70" i="2"/>
  <c r="W75" i="2"/>
  <c r="S75" i="2"/>
  <c r="T75" i="2"/>
  <c r="V75" i="2"/>
  <c r="U75" i="2"/>
  <c r="W100" i="2"/>
  <c r="S100" i="2"/>
  <c r="V100" i="2"/>
  <c r="U100" i="2"/>
  <c r="T100" i="2"/>
  <c r="W107" i="2"/>
  <c r="S107" i="2"/>
  <c r="T107" i="2"/>
  <c r="V107" i="2"/>
  <c r="U107" i="2"/>
  <c r="U3" i="2"/>
  <c r="U4" i="2"/>
  <c r="U5" i="2"/>
  <c r="U6" i="2"/>
  <c r="U7" i="2"/>
  <c r="U8" i="2"/>
  <c r="U10" i="2"/>
  <c r="U11" i="2"/>
  <c r="U12" i="2"/>
  <c r="U13" i="2"/>
  <c r="U14" i="2"/>
  <c r="U15" i="2"/>
  <c r="U16" i="2"/>
  <c r="U17" i="2"/>
  <c r="W22" i="2"/>
  <c r="S22" i="2"/>
  <c r="V22" i="2"/>
  <c r="U22" i="2"/>
  <c r="T24" i="2"/>
  <c r="W30" i="2"/>
  <c r="S30" i="2"/>
  <c r="U30" i="2"/>
  <c r="V30" i="2"/>
  <c r="T32" i="2"/>
  <c r="W38" i="2"/>
  <c r="S38" i="2"/>
  <c r="U38" i="2"/>
  <c r="V38" i="2"/>
  <c r="T40" i="2"/>
  <c r="W48" i="2"/>
  <c r="S48" i="2"/>
  <c r="U48" i="2"/>
  <c r="T48" i="2"/>
  <c r="V48" i="2"/>
  <c r="W56" i="2"/>
  <c r="S56" i="2"/>
  <c r="U56" i="2"/>
  <c r="T56" i="2"/>
  <c r="V56" i="2"/>
  <c r="W64" i="2"/>
  <c r="S64" i="2"/>
  <c r="V64" i="2"/>
  <c r="U64" i="2"/>
  <c r="T64" i="2"/>
  <c r="W76" i="2"/>
  <c r="S76" i="2"/>
  <c r="V76" i="2"/>
  <c r="U76" i="2"/>
  <c r="T76" i="2"/>
  <c r="W83" i="2"/>
  <c r="S83" i="2"/>
  <c r="T83" i="2"/>
  <c r="V83" i="2"/>
  <c r="U83" i="2"/>
  <c r="W108" i="2"/>
  <c r="S108" i="2"/>
  <c r="V108" i="2"/>
  <c r="U108" i="2"/>
  <c r="T108" i="2"/>
  <c r="W20" i="2"/>
  <c r="S20" i="2"/>
  <c r="U20" i="2"/>
  <c r="V20" i="2"/>
  <c r="W28" i="2"/>
  <c r="S28" i="2"/>
  <c r="V28" i="2"/>
  <c r="U28" i="2"/>
  <c r="W36" i="2"/>
  <c r="S36" i="2"/>
  <c r="V36" i="2"/>
  <c r="U36" i="2"/>
  <c r="W42" i="2"/>
  <c r="S42" i="2"/>
  <c r="U42" i="2"/>
  <c r="T42" i="2"/>
  <c r="V42" i="2"/>
  <c r="W50" i="2"/>
  <c r="S50" i="2"/>
  <c r="U50" i="2"/>
  <c r="T50" i="2"/>
  <c r="V50" i="2"/>
  <c r="W58" i="2"/>
  <c r="S58" i="2"/>
  <c r="T58" i="2"/>
  <c r="V58" i="2"/>
  <c r="U58" i="2"/>
  <c r="W66" i="2"/>
  <c r="S66" i="2"/>
  <c r="U66" i="2"/>
  <c r="V66" i="2"/>
  <c r="T66" i="2"/>
  <c r="W84" i="2"/>
  <c r="S84" i="2"/>
  <c r="V84" i="2"/>
  <c r="U84" i="2"/>
  <c r="T84" i="2"/>
  <c r="W91" i="2"/>
  <c r="S91" i="2"/>
  <c r="T91" i="2"/>
  <c r="V91" i="2"/>
  <c r="U91" i="2"/>
  <c r="W18" i="2"/>
  <c r="S18" i="2"/>
  <c r="V18" i="2"/>
  <c r="U18" i="2"/>
  <c r="W34" i="2"/>
  <c r="S34" i="2"/>
  <c r="U34" i="2"/>
  <c r="V34" i="2"/>
  <c r="W92" i="2"/>
  <c r="S92" i="2"/>
  <c r="V92" i="2"/>
  <c r="U92" i="2"/>
  <c r="T92" i="2"/>
  <c r="W2" i="2"/>
  <c r="T2" i="2"/>
  <c r="S2" i="2"/>
  <c r="W9" i="2"/>
  <c r="T9" i="2"/>
  <c r="S9" i="2"/>
  <c r="W77" i="2"/>
  <c r="S77" i="2"/>
  <c r="T77" i="2"/>
  <c r="W78" i="2"/>
  <c r="S78" i="2"/>
  <c r="V78" i="2"/>
  <c r="W85" i="2"/>
  <c r="S85" i="2"/>
  <c r="T85" i="2"/>
  <c r="W86" i="2"/>
  <c r="S86" i="2"/>
  <c r="V86" i="2"/>
  <c r="W93" i="2"/>
  <c r="S93" i="2"/>
  <c r="T93" i="2"/>
  <c r="W94" i="2"/>
  <c r="S94" i="2"/>
  <c r="V94" i="2"/>
  <c r="W101" i="2"/>
  <c r="S101" i="2"/>
  <c r="T101" i="2"/>
  <c r="W102" i="2"/>
  <c r="S102" i="2"/>
  <c r="V102" i="2"/>
  <c r="W109" i="2"/>
  <c r="S109" i="2"/>
  <c r="T109" i="2"/>
  <c r="W110" i="2"/>
  <c r="S110" i="2"/>
  <c r="V110" i="2"/>
  <c r="W21" i="2"/>
  <c r="S21" i="2"/>
  <c r="W25" i="2"/>
  <c r="S25" i="2"/>
  <c r="W27" i="2"/>
  <c r="S27" i="2"/>
  <c r="W31" i="2"/>
  <c r="S31" i="2"/>
  <c r="W35" i="2"/>
  <c r="S35" i="2"/>
  <c r="W39" i="2"/>
  <c r="S39" i="2"/>
  <c r="W43" i="2"/>
  <c r="S43" i="2"/>
  <c r="W45" i="2"/>
  <c r="S45" i="2"/>
  <c r="W49" i="2"/>
  <c r="S49" i="2"/>
  <c r="W51" i="2"/>
  <c r="S51" i="2"/>
  <c r="W55" i="2"/>
  <c r="S55" i="2"/>
  <c r="W57" i="2"/>
  <c r="S57" i="2"/>
  <c r="W61" i="2"/>
  <c r="S61" i="2"/>
  <c r="W63" i="2"/>
  <c r="S63" i="2"/>
  <c r="W67" i="2"/>
  <c r="S67" i="2"/>
  <c r="W69" i="2"/>
  <c r="S69" i="2"/>
  <c r="W72" i="2"/>
  <c r="S72" i="2"/>
  <c r="V72" i="2"/>
  <c r="T78" i="2"/>
  <c r="W80" i="2"/>
  <c r="S80" i="2"/>
  <c r="V80" i="2"/>
  <c r="T86" i="2"/>
  <c r="W88" i="2"/>
  <c r="S88" i="2"/>
  <c r="V88" i="2"/>
  <c r="W95" i="2"/>
  <c r="S95" i="2"/>
  <c r="T95" i="2"/>
  <c r="U101" i="2"/>
  <c r="T102" i="2"/>
  <c r="W103" i="2"/>
  <c r="S103" i="2"/>
  <c r="T103" i="2"/>
  <c r="U109" i="2"/>
  <c r="T110" i="2"/>
  <c r="T19" i="2"/>
  <c r="T21" i="2"/>
  <c r="T23" i="2"/>
  <c r="T25" i="2"/>
  <c r="T27" i="2"/>
  <c r="T29" i="2"/>
  <c r="T31" i="2"/>
  <c r="T33" i="2"/>
  <c r="T35" i="2"/>
  <c r="T37" i="2"/>
  <c r="T39" i="2"/>
  <c r="T41" i="2"/>
  <c r="T43" i="2"/>
  <c r="T45" i="2"/>
  <c r="T47" i="2"/>
  <c r="T49" i="2"/>
  <c r="T51" i="2"/>
  <c r="T53" i="2"/>
  <c r="T55" i="2"/>
  <c r="T57" i="2"/>
  <c r="T59" i="2"/>
  <c r="T61" i="2"/>
  <c r="T63" i="2"/>
  <c r="T65" i="2"/>
  <c r="T67" i="2"/>
  <c r="T69" i="2"/>
  <c r="T72" i="2"/>
  <c r="W73" i="2"/>
  <c r="S73" i="2"/>
  <c r="T73" i="2"/>
  <c r="W74" i="2"/>
  <c r="S74" i="2"/>
  <c r="V74" i="2"/>
  <c r="V77" i="2"/>
  <c r="U78" i="2"/>
  <c r="T80" i="2"/>
  <c r="W81" i="2"/>
  <c r="S81" i="2"/>
  <c r="T81" i="2"/>
  <c r="W82" i="2"/>
  <c r="S82" i="2"/>
  <c r="V82" i="2"/>
  <c r="V85" i="2"/>
  <c r="U86" i="2"/>
  <c r="T88" i="2"/>
  <c r="W89" i="2"/>
  <c r="S89" i="2"/>
  <c r="T89" i="2"/>
  <c r="W90" i="2"/>
  <c r="S90" i="2"/>
  <c r="V90" i="2"/>
  <c r="V93" i="2"/>
  <c r="U94" i="2"/>
  <c r="U95" i="2"/>
  <c r="W97" i="2"/>
  <c r="S97" i="2"/>
  <c r="T97" i="2"/>
  <c r="W98" i="2"/>
  <c r="S98" i="2"/>
  <c r="V98" i="2"/>
  <c r="V101" i="2"/>
  <c r="U102" i="2"/>
  <c r="U103" i="2"/>
  <c r="W105" i="2"/>
  <c r="S105" i="2"/>
  <c r="T105" i="2"/>
  <c r="W106" i="2"/>
  <c r="S106" i="2"/>
  <c r="V106" i="2"/>
  <c r="V109" i="2"/>
  <c r="U110" i="2"/>
  <c r="W19" i="2"/>
  <c r="S19" i="2"/>
  <c r="W23" i="2"/>
  <c r="S23" i="2"/>
  <c r="W29" i="2"/>
  <c r="S29" i="2"/>
  <c r="W33" i="2"/>
  <c r="S33" i="2"/>
  <c r="W37" i="2"/>
  <c r="S37" i="2"/>
  <c r="W41" i="2"/>
  <c r="S41" i="2"/>
  <c r="W47" i="2"/>
  <c r="S47" i="2"/>
  <c r="W53" i="2"/>
  <c r="S53" i="2"/>
  <c r="W59" i="2"/>
  <c r="S59" i="2"/>
  <c r="W65" i="2"/>
  <c r="S65" i="2"/>
  <c r="W71" i="2"/>
  <c r="S71" i="2"/>
  <c r="T71" i="2"/>
  <c r="U77" i="2"/>
  <c r="W79" i="2"/>
  <c r="S79" i="2"/>
  <c r="T79" i="2"/>
  <c r="U85" i="2"/>
  <c r="W87" i="2"/>
  <c r="S87" i="2"/>
  <c r="T87" i="2"/>
  <c r="U93" i="2"/>
  <c r="T94" i="2"/>
  <c r="W96" i="2"/>
  <c r="S96" i="2"/>
  <c r="V96" i="2"/>
  <c r="W104" i="2"/>
  <c r="S104" i="2"/>
  <c r="V104" i="2"/>
  <c r="W111" i="2"/>
  <c r="S111" i="2"/>
  <c r="T111" i="2"/>
  <c r="M129" i="16" l="1"/>
  <c r="M131" i="16"/>
  <c r="M125" i="16"/>
  <c r="M124" i="16"/>
  <c r="M135" i="18"/>
  <c r="M134" i="18"/>
  <c r="M133" i="18"/>
  <c r="M132" i="18"/>
  <c r="M131" i="18"/>
  <c r="M130" i="18"/>
  <c r="M129" i="18"/>
  <c r="M128" i="18"/>
  <c r="N127" i="18"/>
  <c r="N125" i="18"/>
  <c r="M126" i="18"/>
  <c r="P135" i="16"/>
  <c r="M135" i="16"/>
  <c r="M127" i="16"/>
  <c r="O125" i="18"/>
  <c r="M127" i="18"/>
  <c r="T119" i="17"/>
  <c r="N128" i="16"/>
  <c r="P131" i="16"/>
  <c r="P126" i="16"/>
  <c r="P125" i="16"/>
  <c r="O126" i="16"/>
  <c r="M133" i="16"/>
  <c r="N135" i="18"/>
  <c r="N134" i="18"/>
  <c r="N133" i="18"/>
  <c r="N132" i="18"/>
  <c r="N131" i="18"/>
  <c r="N130" i="18"/>
  <c r="N129" i="18"/>
  <c r="N128" i="18"/>
  <c r="M125" i="18"/>
  <c r="N124" i="18"/>
  <c r="S125" i="1"/>
  <c r="T120" i="1"/>
  <c r="V118" i="1"/>
  <c r="V122" i="1"/>
  <c r="U121" i="1"/>
  <c r="O127" i="16"/>
  <c r="M126" i="16"/>
  <c r="N127" i="16"/>
  <c r="O135" i="18"/>
  <c r="O134" i="18"/>
  <c r="O133" i="18"/>
  <c r="O132" i="18"/>
  <c r="O131" i="18"/>
  <c r="O130" i="18"/>
  <c r="O129" i="18"/>
  <c r="O128" i="18"/>
  <c r="O127" i="18"/>
  <c r="N126" i="18"/>
  <c r="M124" i="18"/>
  <c r="N132" i="16"/>
  <c r="N124" i="16"/>
  <c r="P134" i="16"/>
  <c r="P130" i="16"/>
  <c r="P127" i="16"/>
  <c r="O134" i="16"/>
  <c r="O129" i="16"/>
  <c r="O128" i="16"/>
  <c r="N126" i="16"/>
  <c r="O131" i="16"/>
  <c r="P124" i="16"/>
  <c r="P132" i="16"/>
  <c r="P128" i="16"/>
  <c r="O135" i="16"/>
  <c r="O130" i="16"/>
  <c r="O125" i="16"/>
  <c r="O133" i="16"/>
  <c r="N125" i="16"/>
  <c r="O124" i="16"/>
  <c r="W121" i="1"/>
  <c r="T123" i="17"/>
  <c r="T124" i="17"/>
  <c r="U121" i="17"/>
  <c r="V125" i="17"/>
  <c r="T121" i="17"/>
  <c r="V115" i="17"/>
  <c r="U115" i="17"/>
  <c r="T117" i="17"/>
  <c r="S116" i="17"/>
  <c r="U124" i="17"/>
  <c r="U119" i="17"/>
  <c r="U117" i="17"/>
  <c r="V116" i="17"/>
  <c r="V118" i="17"/>
  <c r="U119" i="2"/>
  <c r="T122" i="2"/>
  <c r="T125" i="2"/>
  <c r="T115" i="2"/>
  <c r="S123" i="2"/>
  <c r="W123" i="2"/>
  <c r="W122" i="2"/>
  <c r="S125" i="2"/>
  <c r="W115" i="2"/>
  <c r="S124" i="2"/>
  <c r="T119" i="2"/>
  <c r="W117" i="2"/>
  <c r="T121" i="2"/>
  <c r="V118" i="2"/>
  <c r="W116" i="2"/>
  <c r="T120" i="2"/>
  <c r="W125" i="2"/>
  <c r="T124" i="2"/>
  <c r="W124" i="2"/>
  <c r="U117" i="2"/>
  <c r="U121" i="2"/>
  <c r="S118" i="2"/>
  <c r="T116" i="2"/>
  <c r="S120" i="2"/>
  <c r="U123" i="2"/>
  <c r="V115" i="2"/>
  <c r="T117" i="2"/>
  <c r="T123" i="2"/>
  <c r="U125" i="2"/>
  <c r="V123" i="2"/>
  <c r="V122" i="2"/>
  <c r="S115" i="2"/>
  <c r="U124" i="2"/>
  <c r="S119" i="2"/>
  <c r="V117" i="2"/>
  <c r="U116" i="2"/>
  <c r="S121" i="2"/>
  <c r="W118" i="2"/>
  <c r="S116" i="2"/>
  <c r="U120" i="2"/>
  <c r="W120" i="2"/>
  <c r="S122" i="2"/>
  <c r="V125" i="2"/>
  <c r="V124" i="2"/>
  <c r="V119" i="2"/>
  <c r="W119" i="2"/>
  <c r="T118" i="2"/>
  <c r="S117" i="2"/>
  <c r="V121" i="2"/>
  <c r="W121" i="2"/>
  <c r="U118" i="2"/>
  <c r="V120" i="2"/>
  <c r="U115" i="2"/>
  <c r="U122" i="2"/>
  <c r="V116" i="2"/>
  <c r="U118" i="1"/>
  <c r="V121" i="1"/>
  <c r="V119" i="1"/>
  <c r="T115" i="1"/>
  <c r="V120" i="1"/>
  <c r="U115" i="1"/>
  <c r="T123" i="1"/>
  <c r="U120" i="1"/>
  <c r="V124" i="1"/>
  <c r="W125" i="1"/>
  <c r="T119" i="1"/>
  <c r="V123" i="1"/>
  <c r="S122" i="1"/>
  <c r="T116" i="1"/>
  <c r="S116" i="1"/>
  <c r="U124" i="1"/>
  <c r="U116" i="1"/>
  <c r="W115" i="1"/>
  <c r="T125" i="1"/>
  <c r="T124" i="1"/>
  <c r="U117" i="1"/>
  <c r="S120" i="1"/>
  <c r="S118" i="1"/>
  <c r="S124" i="1"/>
  <c r="W120" i="1"/>
  <c r="W118" i="1"/>
  <c r="T118" i="1"/>
  <c r="S123" i="1"/>
  <c r="T122" i="1"/>
  <c r="W122" i="1"/>
  <c r="U119" i="1"/>
  <c r="V117" i="1"/>
  <c r="W119" i="1"/>
  <c r="W117" i="1"/>
  <c r="W124" i="1"/>
  <c r="S121" i="1"/>
  <c r="S119" i="1"/>
  <c r="V125" i="1"/>
  <c r="T121" i="1"/>
  <c r="T117" i="1"/>
  <c r="S117" i="1"/>
  <c r="U123" i="1"/>
  <c r="W123" i="1"/>
  <c r="U122" i="1"/>
  <c r="W116" i="1"/>
  <c r="U125" i="1"/>
  <c r="S115" i="1"/>
  <c r="V116" i="1"/>
  <c r="N135" i="16"/>
  <c r="P133" i="16"/>
  <c r="N133" i="16"/>
  <c r="N134" i="16"/>
  <c r="N130" i="16"/>
  <c r="N131" i="16"/>
  <c r="P129" i="16"/>
  <c r="N129" i="16"/>
  <c r="T125" i="17"/>
  <c r="T122" i="17"/>
  <c r="V121" i="17"/>
  <c r="V120" i="17"/>
  <c r="V123" i="17"/>
  <c r="V124" i="17"/>
  <c r="S120" i="17"/>
  <c r="S118" i="17"/>
  <c r="T116" i="17"/>
  <c r="S115" i="17"/>
  <c r="V122" i="17"/>
  <c r="U125" i="17"/>
  <c r="U123" i="17"/>
  <c r="V119" i="17"/>
  <c r="S123" i="17"/>
  <c r="S124" i="17"/>
  <c r="W115" i="17"/>
  <c r="S122" i="17"/>
  <c r="T120" i="17"/>
  <c r="S121" i="17"/>
  <c r="S119" i="17"/>
  <c r="S117" i="17"/>
  <c r="U116" i="17"/>
  <c r="U122" i="17"/>
  <c r="S125" i="17"/>
  <c r="T115" i="17"/>
  <c r="U118" i="17"/>
  <c r="V117" i="17"/>
  <c r="T118" i="17"/>
  <c r="U120" i="17"/>
  <c r="W123" i="17"/>
  <c r="W124" i="17"/>
  <c r="W118" i="17"/>
  <c r="W119" i="17"/>
  <c r="W125" i="17"/>
  <c r="W120" i="17"/>
  <c r="W116" i="17"/>
  <c r="W121" i="17"/>
  <c r="W117" i="17"/>
  <c r="W122" i="17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2" i="7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2" i="8"/>
  <c r="C121" i="4"/>
  <c r="M121" i="4" s="1"/>
  <c r="C120" i="4"/>
  <c r="M120" i="4" s="1"/>
  <c r="C119" i="4"/>
  <c r="M119" i="4" s="1"/>
  <c r="C118" i="4"/>
  <c r="M118" i="4" s="1"/>
  <c r="C117" i="4"/>
  <c r="M117" i="4" s="1"/>
  <c r="O117" i="4"/>
  <c r="C116" i="4"/>
  <c r="M116" i="4" s="1"/>
  <c r="C115" i="4"/>
  <c r="M115" i="4" s="1"/>
  <c r="C114" i="4"/>
  <c r="M114" i="4" s="1"/>
  <c r="C113" i="4"/>
  <c r="M113" i="4" s="1"/>
  <c r="C112" i="4"/>
  <c r="M112" i="4" s="1"/>
  <c r="M135" i="4" s="1"/>
  <c r="C111" i="4"/>
  <c r="M111" i="4" s="1"/>
  <c r="C110" i="4"/>
  <c r="M110" i="4" s="1"/>
  <c r="C109" i="4"/>
  <c r="M109" i="4" s="1"/>
  <c r="C108" i="4"/>
  <c r="M108" i="4" s="1"/>
  <c r="C107" i="4"/>
  <c r="M107" i="4" s="1"/>
  <c r="C106" i="4"/>
  <c r="M106" i="4" s="1"/>
  <c r="C105" i="4"/>
  <c r="M105" i="4" s="1"/>
  <c r="P105" i="4"/>
  <c r="C104" i="4"/>
  <c r="M104" i="4" s="1"/>
  <c r="C103" i="4"/>
  <c r="M103" i="4" s="1"/>
  <c r="P103" i="4"/>
  <c r="C102" i="4"/>
  <c r="M102" i="4" s="1"/>
  <c r="M134" i="4" s="1"/>
  <c r="C101" i="4"/>
  <c r="M101" i="4" s="1"/>
  <c r="C100" i="4"/>
  <c r="M100" i="4" s="1"/>
  <c r="C99" i="4"/>
  <c r="M99" i="4" s="1"/>
  <c r="C98" i="4"/>
  <c r="M98" i="4" s="1"/>
  <c r="C97" i="4"/>
  <c r="M97" i="4" s="1"/>
  <c r="C96" i="4"/>
  <c r="M96" i="4" s="1"/>
  <c r="C95" i="4"/>
  <c r="M95" i="4" s="1"/>
  <c r="C94" i="4"/>
  <c r="M94" i="4" s="1"/>
  <c r="C93" i="4"/>
  <c r="M93" i="4" s="1"/>
  <c r="C92" i="4"/>
  <c r="M92" i="4" s="1"/>
  <c r="C91" i="4"/>
  <c r="M91" i="4" s="1"/>
  <c r="C90" i="4"/>
  <c r="M90" i="4" s="1"/>
  <c r="C89" i="4"/>
  <c r="M89" i="4" s="1"/>
  <c r="C88" i="4"/>
  <c r="M88" i="4" s="1"/>
  <c r="C87" i="4"/>
  <c r="M87" i="4" s="1"/>
  <c r="C86" i="4"/>
  <c r="M86" i="4" s="1"/>
  <c r="C85" i="4"/>
  <c r="M85" i="4" s="1"/>
  <c r="O85" i="4"/>
  <c r="C84" i="4"/>
  <c r="M84" i="4" s="1"/>
  <c r="C83" i="4"/>
  <c r="M83" i="4" s="1"/>
  <c r="C82" i="4"/>
  <c r="M82" i="4" s="1"/>
  <c r="C81" i="4"/>
  <c r="M81" i="4" s="1"/>
  <c r="C80" i="4"/>
  <c r="C79" i="4"/>
  <c r="M79" i="4" s="1"/>
  <c r="P79" i="4"/>
  <c r="C78" i="4"/>
  <c r="M78" i="4" s="1"/>
  <c r="C77" i="4"/>
  <c r="M77" i="4" s="1"/>
  <c r="C76" i="4"/>
  <c r="M76" i="4" s="1"/>
  <c r="C75" i="4"/>
  <c r="M75" i="4" s="1"/>
  <c r="O75" i="4"/>
  <c r="C74" i="4"/>
  <c r="C73" i="4"/>
  <c r="M73" i="4" s="1"/>
  <c r="C72" i="4"/>
  <c r="M72" i="4" s="1"/>
  <c r="C71" i="4"/>
  <c r="M71" i="4" s="1"/>
  <c r="C70" i="4"/>
  <c r="M70" i="4" s="1"/>
  <c r="C69" i="4"/>
  <c r="M69" i="4" s="1"/>
  <c r="C68" i="4"/>
  <c r="M68" i="4" s="1"/>
  <c r="C67" i="4"/>
  <c r="M67" i="4" s="1"/>
  <c r="C66" i="4"/>
  <c r="M66" i="4" s="1"/>
  <c r="C65" i="4"/>
  <c r="M65" i="4" s="1"/>
  <c r="C64" i="4"/>
  <c r="M64" i="4" s="1"/>
  <c r="C63" i="4"/>
  <c r="M63" i="4" s="1"/>
  <c r="C62" i="4"/>
  <c r="M62" i="4" s="1"/>
  <c r="C61" i="4"/>
  <c r="M61" i="4" s="1"/>
  <c r="C60" i="4"/>
  <c r="M60" i="4" s="1"/>
  <c r="C59" i="4"/>
  <c r="M59" i="4" s="1"/>
  <c r="C58" i="4"/>
  <c r="M58" i="4" s="1"/>
  <c r="O58" i="4"/>
  <c r="N58" i="4"/>
  <c r="C57" i="4"/>
  <c r="M57" i="4" s="1"/>
  <c r="C56" i="4"/>
  <c r="M56" i="4" s="1"/>
  <c r="C55" i="4"/>
  <c r="M55" i="4" s="1"/>
  <c r="C54" i="4"/>
  <c r="M54" i="4" s="1"/>
  <c r="C53" i="4"/>
  <c r="M53" i="4" s="1"/>
  <c r="N53" i="4"/>
  <c r="C52" i="4"/>
  <c r="C51" i="4"/>
  <c r="M51" i="4" s="1"/>
  <c r="C50" i="4"/>
  <c r="M50" i="4" s="1"/>
  <c r="N50" i="4"/>
  <c r="C49" i="4"/>
  <c r="M49" i="4" s="1"/>
  <c r="C48" i="4"/>
  <c r="M48" i="4" s="1"/>
  <c r="C47" i="4"/>
  <c r="M47" i="4" s="1"/>
  <c r="P47" i="4"/>
  <c r="C46" i="4"/>
  <c r="M46" i="4" s="1"/>
  <c r="C45" i="4"/>
  <c r="M45" i="4" s="1"/>
  <c r="C44" i="4"/>
  <c r="M44" i="4" s="1"/>
  <c r="O44" i="4"/>
  <c r="C43" i="4"/>
  <c r="M43" i="4" s="1"/>
  <c r="C42" i="4"/>
  <c r="C41" i="4"/>
  <c r="M41" i="4" s="1"/>
  <c r="C40" i="4"/>
  <c r="M40" i="4" s="1"/>
  <c r="C39" i="4"/>
  <c r="M39" i="4" s="1"/>
  <c r="C38" i="4"/>
  <c r="M38" i="4" s="1"/>
  <c r="O38" i="4"/>
  <c r="N38" i="4"/>
  <c r="C37" i="4"/>
  <c r="M37" i="4" s="1"/>
  <c r="C36" i="4"/>
  <c r="M36" i="4" s="1"/>
  <c r="C35" i="4"/>
  <c r="M35" i="4" s="1"/>
  <c r="C34" i="4"/>
  <c r="M34" i="4" s="1"/>
  <c r="C33" i="4"/>
  <c r="M33" i="4" s="1"/>
  <c r="C32" i="4"/>
  <c r="M32" i="4" s="1"/>
  <c r="C31" i="4"/>
  <c r="M31" i="4" s="1"/>
  <c r="C30" i="4"/>
  <c r="M30" i="4" s="1"/>
  <c r="C29" i="4"/>
  <c r="M29" i="4" s="1"/>
  <c r="C28" i="4"/>
  <c r="M28" i="4" s="1"/>
  <c r="C27" i="4"/>
  <c r="M27" i="4" s="1"/>
  <c r="C26" i="4"/>
  <c r="M26" i="4" s="1"/>
  <c r="C25" i="4"/>
  <c r="M25" i="4" s="1"/>
  <c r="C24" i="4"/>
  <c r="C23" i="4"/>
  <c r="M23" i="4" s="1"/>
  <c r="C22" i="4"/>
  <c r="M22" i="4" s="1"/>
  <c r="C21" i="4"/>
  <c r="M21" i="4" s="1"/>
  <c r="C20" i="4"/>
  <c r="M20" i="4" s="1"/>
  <c r="C19" i="4"/>
  <c r="M19" i="4" s="1"/>
  <c r="C18" i="4"/>
  <c r="M18" i="4" s="1"/>
  <c r="C17" i="4"/>
  <c r="M17" i="4" s="1"/>
  <c r="C16" i="4"/>
  <c r="M16" i="4" s="1"/>
  <c r="C15" i="4"/>
  <c r="M15" i="4" s="1"/>
  <c r="C14" i="4"/>
  <c r="M14" i="4" s="1"/>
  <c r="C13" i="4"/>
  <c r="M13" i="4" s="1"/>
  <c r="C12" i="4"/>
  <c r="M12" i="4" s="1"/>
  <c r="M125" i="4" s="1"/>
  <c r="C11" i="4"/>
  <c r="M11" i="4" s="1"/>
  <c r="C10" i="4"/>
  <c r="M10" i="4" s="1"/>
  <c r="C9" i="4"/>
  <c r="M9" i="4" s="1"/>
  <c r="C8" i="4"/>
  <c r="M8" i="4" s="1"/>
  <c r="C7" i="4"/>
  <c r="M7" i="4" s="1"/>
  <c r="C6" i="4"/>
  <c r="M6" i="4" s="1"/>
  <c r="C5" i="4"/>
  <c r="M5" i="4" s="1"/>
  <c r="C4" i="4"/>
  <c r="M4" i="4" s="1"/>
  <c r="C3" i="4"/>
  <c r="M3" i="4" s="1"/>
  <c r="C2" i="4"/>
  <c r="M2" i="4" s="1"/>
  <c r="C121" i="3"/>
  <c r="M121" i="3" s="1"/>
  <c r="P121" i="3"/>
  <c r="C120" i="3"/>
  <c r="M120" i="3" s="1"/>
  <c r="C119" i="3"/>
  <c r="M119" i="3" s="1"/>
  <c r="C118" i="3"/>
  <c r="M118" i="3" s="1"/>
  <c r="C117" i="3"/>
  <c r="M117" i="3" s="1"/>
  <c r="C116" i="3"/>
  <c r="M116" i="3" s="1"/>
  <c r="C115" i="3"/>
  <c r="M115" i="3" s="1"/>
  <c r="C114" i="3"/>
  <c r="M114" i="3" s="1"/>
  <c r="C113" i="3"/>
  <c r="M113" i="3" s="1"/>
  <c r="C112" i="3"/>
  <c r="C111" i="3"/>
  <c r="M111" i="3" s="1"/>
  <c r="C110" i="3"/>
  <c r="M110" i="3" s="1"/>
  <c r="C109" i="3"/>
  <c r="C108" i="3"/>
  <c r="M108" i="3" s="1"/>
  <c r="C107" i="3"/>
  <c r="M107" i="3" s="1"/>
  <c r="C106" i="3"/>
  <c r="M106" i="3" s="1"/>
  <c r="C105" i="3"/>
  <c r="M105" i="3" s="1"/>
  <c r="C104" i="3"/>
  <c r="M104" i="3" s="1"/>
  <c r="C103" i="3"/>
  <c r="M103" i="3" s="1"/>
  <c r="C102" i="3"/>
  <c r="C101" i="3"/>
  <c r="M101" i="3" s="1"/>
  <c r="C100" i="3"/>
  <c r="M100" i="3" s="1"/>
  <c r="C99" i="3"/>
  <c r="M99" i="3" s="1"/>
  <c r="C98" i="3"/>
  <c r="M98" i="3" s="1"/>
  <c r="C97" i="3"/>
  <c r="M97" i="3" s="1"/>
  <c r="C96" i="3"/>
  <c r="M96" i="3" s="1"/>
  <c r="C95" i="3"/>
  <c r="M95" i="3" s="1"/>
  <c r="C94" i="3"/>
  <c r="M94" i="3" s="1"/>
  <c r="C93" i="3"/>
  <c r="M93" i="3" s="1"/>
  <c r="C92" i="3"/>
  <c r="C91" i="3"/>
  <c r="M91" i="3" s="1"/>
  <c r="C90" i="3"/>
  <c r="M90" i="3" s="1"/>
  <c r="C89" i="3"/>
  <c r="M89" i="3" s="1"/>
  <c r="C88" i="3"/>
  <c r="M88" i="3" s="1"/>
  <c r="C87" i="3"/>
  <c r="M87" i="3" s="1"/>
  <c r="C86" i="3"/>
  <c r="M86" i="3" s="1"/>
  <c r="C85" i="3"/>
  <c r="M85" i="3" s="1"/>
  <c r="C84" i="3"/>
  <c r="M84" i="3" s="1"/>
  <c r="C83" i="3"/>
  <c r="M83" i="3" s="1"/>
  <c r="C82" i="3"/>
  <c r="C81" i="3"/>
  <c r="M81" i="3" s="1"/>
  <c r="C80" i="3"/>
  <c r="M80" i="3" s="1"/>
  <c r="C79" i="3"/>
  <c r="M79" i="3" s="1"/>
  <c r="C78" i="3"/>
  <c r="M78" i="3" s="1"/>
  <c r="C77" i="3"/>
  <c r="M77" i="3" s="1"/>
  <c r="P77" i="3"/>
  <c r="C76" i="3"/>
  <c r="M76" i="3" s="1"/>
  <c r="C75" i="3"/>
  <c r="M75" i="3" s="1"/>
  <c r="C74" i="3"/>
  <c r="M74" i="3" s="1"/>
  <c r="C73" i="3"/>
  <c r="M73" i="3" s="1"/>
  <c r="C72" i="3"/>
  <c r="C71" i="3"/>
  <c r="M71" i="3" s="1"/>
  <c r="C70" i="3"/>
  <c r="M70" i="3" s="1"/>
  <c r="C69" i="3"/>
  <c r="M69" i="3" s="1"/>
  <c r="C68" i="3"/>
  <c r="M68" i="3" s="1"/>
  <c r="C67" i="3"/>
  <c r="M67" i="3" s="1"/>
  <c r="C66" i="3"/>
  <c r="M66" i="3" s="1"/>
  <c r="C65" i="3"/>
  <c r="M65" i="3" s="1"/>
  <c r="C64" i="3"/>
  <c r="M64" i="3" s="1"/>
  <c r="C63" i="3"/>
  <c r="M63" i="3" s="1"/>
  <c r="C62" i="3"/>
  <c r="C61" i="3"/>
  <c r="C60" i="3"/>
  <c r="C59" i="3"/>
  <c r="C58" i="3"/>
  <c r="M58" i="3" s="1"/>
  <c r="P58" i="3"/>
  <c r="C57" i="3"/>
  <c r="M57" i="3" s="1"/>
  <c r="C56" i="3"/>
  <c r="M56" i="3" s="1"/>
  <c r="C55" i="3"/>
  <c r="M55" i="3" s="1"/>
  <c r="C54" i="3"/>
  <c r="M54" i="3" s="1"/>
  <c r="C53" i="3"/>
  <c r="M53" i="3" s="1"/>
  <c r="C52" i="3"/>
  <c r="C51" i="3"/>
  <c r="M51" i="3" s="1"/>
  <c r="C50" i="3"/>
  <c r="M50" i="3" s="1"/>
  <c r="C49" i="3"/>
  <c r="M49" i="3" s="1"/>
  <c r="C48" i="3"/>
  <c r="M48" i="3" s="1"/>
  <c r="C47" i="3"/>
  <c r="M47" i="3" s="1"/>
  <c r="O47" i="3"/>
  <c r="C46" i="3"/>
  <c r="M46" i="3" s="1"/>
  <c r="C45" i="3"/>
  <c r="M45" i="3" s="1"/>
  <c r="C44" i="3"/>
  <c r="M44" i="3" s="1"/>
  <c r="C43" i="3"/>
  <c r="M43" i="3" s="1"/>
  <c r="C42" i="3"/>
  <c r="C41" i="3"/>
  <c r="M41" i="3" s="1"/>
  <c r="C40" i="3"/>
  <c r="M40" i="3" s="1"/>
  <c r="C39" i="3"/>
  <c r="M39" i="3" s="1"/>
  <c r="C38" i="3"/>
  <c r="M38" i="3" s="1"/>
  <c r="C37" i="3"/>
  <c r="M37" i="3" s="1"/>
  <c r="C36" i="3"/>
  <c r="M36" i="3" s="1"/>
  <c r="P36" i="3"/>
  <c r="C35" i="3"/>
  <c r="C34" i="3"/>
  <c r="M34" i="3" s="1"/>
  <c r="C33" i="3"/>
  <c r="M33" i="3" s="1"/>
  <c r="C32" i="3"/>
  <c r="C31" i="3"/>
  <c r="M31" i="3" s="1"/>
  <c r="C30" i="3"/>
  <c r="M30" i="3" s="1"/>
  <c r="C29" i="3"/>
  <c r="M29" i="3" s="1"/>
  <c r="O29" i="3"/>
  <c r="C28" i="3"/>
  <c r="M28" i="3" s="1"/>
  <c r="C27" i="3"/>
  <c r="M27" i="3" s="1"/>
  <c r="C26" i="3"/>
  <c r="M26" i="3" s="1"/>
  <c r="C25" i="3"/>
  <c r="M25" i="3" s="1"/>
  <c r="P25" i="3"/>
  <c r="C24" i="3"/>
  <c r="M24" i="3" s="1"/>
  <c r="C23" i="3"/>
  <c r="M23" i="3" s="1"/>
  <c r="C22" i="3"/>
  <c r="C21" i="3"/>
  <c r="M21" i="3" s="1"/>
  <c r="C20" i="3"/>
  <c r="M20" i="3" s="1"/>
  <c r="C19" i="3"/>
  <c r="C18" i="3"/>
  <c r="M18" i="3" s="1"/>
  <c r="C17" i="3"/>
  <c r="M17" i="3" s="1"/>
  <c r="C16" i="3"/>
  <c r="M16" i="3" s="1"/>
  <c r="C15" i="3"/>
  <c r="M15" i="3" s="1"/>
  <c r="C14" i="3"/>
  <c r="M14" i="3" s="1"/>
  <c r="C13" i="3"/>
  <c r="M13" i="3" s="1"/>
  <c r="C12" i="3"/>
  <c r="C11" i="3"/>
  <c r="M11" i="3" s="1"/>
  <c r="C10" i="3"/>
  <c r="M10" i="3" s="1"/>
  <c r="C9" i="3"/>
  <c r="M9" i="3" s="1"/>
  <c r="C8" i="3"/>
  <c r="M8" i="3" s="1"/>
  <c r="C7" i="3"/>
  <c r="M7" i="3" s="1"/>
  <c r="C6" i="3"/>
  <c r="M6" i="3" s="1"/>
  <c r="C5" i="3"/>
  <c r="M5" i="3" s="1"/>
  <c r="C4" i="3"/>
  <c r="M4" i="3" s="1"/>
  <c r="C3" i="3"/>
  <c r="M3" i="3" s="1"/>
  <c r="C2" i="3"/>
  <c r="O5" i="4"/>
  <c r="P5" i="4"/>
  <c r="N21" i="4"/>
  <c r="O21" i="4"/>
  <c r="P29" i="4"/>
  <c r="N33" i="4"/>
  <c r="N41" i="4"/>
  <c r="P53" i="4"/>
  <c r="O53" i="4"/>
  <c r="O57" i="4"/>
  <c r="N57" i="4"/>
  <c r="P65" i="4"/>
  <c r="O65" i="4"/>
  <c r="N65" i="4"/>
  <c r="N69" i="4"/>
  <c r="O73" i="4"/>
  <c r="P81" i="4"/>
  <c r="P85" i="4"/>
  <c r="N85" i="4"/>
  <c r="N89" i="4"/>
  <c r="P97" i="4"/>
  <c r="O97" i="4"/>
  <c r="N97" i="4"/>
  <c r="P101" i="4"/>
  <c r="N101" i="4"/>
  <c r="O101" i="4"/>
  <c r="O105" i="4"/>
  <c r="N105" i="4"/>
  <c r="P109" i="4"/>
  <c r="N109" i="4"/>
  <c r="O109" i="4"/>
  <c r="P113" i="4"/>
  <c r="P117" i="4"/>
  <c r="N117" i="4"/>
  <c r="P121" i="4"/>
  <c r="O121" i="4"/>
  <c r="N121" i="4"/>
  <c r="N9" i="4"/>
  <c r="P45" i="4"/>
  <c r="N45" i="4"/>
  <c r="O22" i="4"/>
  <c r="O30" i="4"/>
  <c r="O54" i="4"/>
  <c r="O102" i="4"/>
  <c r="O28" i="4"/>
  <c r="P28" i="4"/>
  <c r="O36" i="4"/>
  <c r="P36" i="4"/>
  <c r="P44" i="4"/>
  <c r="O48" i="4"/>
  <c r="P48" i="4"/>
  <c r="O56" i="4"/>
  <c r="P56" i="4"/>
  <c r="P60" i="4"/>
  <c r="O64" i="4"/>
  <c r="O68" i="4"/>
  <c r="P68" i="4"/>
  <c r="P76" i="4"/>
  <c r="O88" i="4"/>
  <c r="P88" i="4"/>
  <c r="O92" i="4"/>
  <c r="P92" i="4"/>
  <c r="O96" i="4"/>
  <c r="O100" i="4"/>
  <c r="P100" i="4"/>
  <c r="O104" i="4"/>
  <c r="P108" i="4"/>
  <c r="O120" i="4"/>
  <c r="P120" i="4"/>
  <c r="O18" i="4"/>
  <c r="O42" i="4"/>
  <c r="O50" i="4"/>
  <c r="O74" i="4"/>
  <c r="O82" i="4"/>
  <c r="O106" i="4"/>
  <c r="O114" i="4"/>
  <c r="O118" i="4"/>
  <c r="O15" i="4"/>
  <c r="O23" i="4"/>
  <c r="N27" i="4"/>
  <c r="O27" i="4"/>
  <c r="N35" i="4"/>
  <c r="N39" i="4"/>
  <c r="O39" i="4"/>
  <c r="N47" i="4"/>
  <c r="O47" i="4"/>
  <c r="N51" i="4"/>
  <c r="O51" i="4"/>
  <c r="O55" i="4"/>
  <c r="N67" i="4"/>
  <c r="N71" i="4"/>
  <c r="O71" i="4"/>
  <c r="N75" i="4"/>
  <c r="N79" i="4"/>
  <c r="O79" i="4"/>
  <c r="N83" i="4"/>
  <c r="O83" i="4"/>
  <c r="O87" i="4"/>
  <c r="N99" i="4"/>
  <c r="N103" i="4"/>
  <c r="O103" i="4"/>
  <c r="N107" i="4"/>
  <c r="N111" i="4"/>
  <c r="O111" i="4"/>
  <c r="N115" i="4"/>
  <c r="O115" i="4"/>
  <c r="O119" i="4"/>
  <c r="P22" i="4"/>
  <c r="N28" i="4"/>
  <c r="P30" i="4"/>
  <c r="N36" i="4"/>
  <c r="P38" i="4"/>
  <c r="N44" i="4"/>
  <c r="N60" i="4"/>
  <c r="N68" i="4"/>
  <c r="P70" i="4"/>
  <c r="N76" i="4"/>
  <c r="N92" i="4"/>
  <c r="N100" i="4"/>
  <c r="P118" i="4"/>
  <c r="P6" i="3"/>
  <c r="O6" i="3"/>
  <c r="N22" i="3"/>
  <c r="O22" i="3"/>
  <c r="N46" i="3"/>
  <c r="P46" i="3"/>
  <c r="N54" i="3"/>
  <c r="O54" i="3"/>
  <c r="P54" i="3"/>
  <c r="N70" i="3"/>
  <c r="O78" i="3"/>
  <c r="P90" i="3"/>
  <c r="P106" i="3"/>
  <c r="N110" i="3"/>
  <c r="P110" i="3"/>
  <c r="O110" i="3"/>
  <c r="N114" i="3"/>
  <c r="O114" i="3"/>
  <c r="N10" i="3"/>
  <c r="O18" i="3"/>
  <c r="O34" i="3"/>
  <c r="N50" i="3"/>
  <c r="P50" i="3"/>
  <c r="O50" i="3"/>
  <c r="N58" i="3"/>
  <c r="O58" i="3"/>
  <c r="N66" i="3"/>
  <c r="P66" i="3"/>
  <c r="O66" i="3"/>
  <c r="N74" i="3"/>
  <c r="O74" i="3"/>
  <c r="P74" i="3"/>
  <c r="O82" i="3"/>
  <c r="O94" i="3"/>
  <c r="N118" i="3"/>
  <c r="O14" i="3"/>
  <c r="O46" i="3"/>
  <c r="N79" i="3"/>
  <c r="O79" i="3"/>
  <c r="N95" i="3"/>
  <c r="O95" i="3"/>
  <c r="N111" i="3"/>
  <c r="O111" i="3"/>
  <c r="P7" i="3"/>
  <c r="O4" i="3"/>
  <c r="N12" i="3"/>
  <c r="N19" i="3"/>
  <c r="O24" i="3"/>
  <c r="P31" i="3"/>
  <c r="N35" i="3"/>
  <c r="N44" i="3"/>
  <c r="P47" i="3"/>
  <c r="N51" i="3"/>
  <c r="N60" i="3"/>
  <c r="N69" i="3"/>
  <c r="N77" i="3"/>
  <c r="P79" i="3"/>
  <c r="P87" i="3"/>
  <c r="P95" i="3"/>
  <c r="P111" i="3"/>
  <c r="N75" i="3"/>
  <c r="N83" i="3"/>
  <c r="N91" i="3"/>
  <c r="N99" i="3"/>
  <c r="N107" i="3"/>
  <c r="O107" i="3"/>
  <c r="N119" i="3"/>
  <c r="O119" i="3"/>
  <c r="N11" i="3"/>
  <c r="O64" i="3"/>
  <c r="O68" i="3"/>
  <c r="P68" i="3"/>
  <c r="O72" i="3"/>
  <c r="P72" i="3"/>
  <c r="O76" i="3"/>
  <c r="P76" i="3"/>
  <c r="O84" i="3"/>
  <c r="P84" i="3"/>
  <c r="O88" i="3"/>
  <c r="O92" i="3"/>
  <c r="P92" i="3"/>
  <c r="O96" i="3"/>
  <c r="P96" i="3"/>
  <c r="O100" i="3"/>
  <c r="O104" i="3"/>
  <c r="P104" i="3"/>
  <c r="O108" i="3"/>
  <c r="P108" i="3"/>
  <c r="O116" i="3"/>
  <c r="P116" i="3"/>
  <c r="O120" i="3"/>
  <c r="P120" i="3"/>
  <c r="N8" i="3"/>
  <c r="N15" i="3"/>
  <c r="N24" i="3"/>
  <c r="O36" i="3"/>
  <c r="N40" i="3"/>
  <c r="N47" i="3"/>
  <c r="N63" i="3"/>
  <c r="O65" i="3"/>
  <c r="N68" i="3"/>
  <c r="N76" i="3"/>
  <c r="O81" i="3"/>
  <c r="N84" i="3"/>
  <c r="N92" i="3"/>
  <c r="N100" i="3"/>
  <c r="O105" i="3"/>
  <c r="N108" i="3"/>
  <c r="N116" i="3"/>
  <c r="O121" i="3"/>
  <c r="N34" i="4"/>
  <c r="O34" i="4"/>
  <c r="N40" i="4"/>
  <c r="P40" i="4"/>
  <c r="N31" i="4"/>
  <c r="P31" i="4"/>
  <c r="O31" i="4"/>
  <c r="P72" i="4"/>
  <c r="N110" i="4"/>
  <c r="O110" i="4"/>
  <c r="P110" i="4"/>
  <c r="N113" i="4"/>
  <c r="O113" i="4"/>
  <c r="P116" i="4"/>
  <c r="P8" i="4"/>
  <c r="O8" i="4"/>
  <c r="N8" i="4"/>
  <c r="O46" i="4"/>
  <c r="O49" i="4"/>
  <c r="N61" i="4"/>
  <c r="P61" i="4"/>
  <c r="O61" i="4"/>
  <c r="N95" i="4"/>
  <c r="P95" i="4"/>
  <c r="O95" i="4"/>
  <c r="N11" i="4"/>
  <c r="N6" i="4"/>
  <c r="P6" i="4"/>
  <c r="O6" i="4"/>
  <c r="O78" i="4"/>
  <c r="N78" i="4"/>
  <c r="P78" i="4"/>
  <c r="N81" i="4"/>
  <c r="O81" i="4"/>
  <c r="O84" i="4"/>
  <c r="O93" i="4"/>
  <c r="P93" i="4"/>
  <c r="N93" i="4"/>
  <c r="P11" i="4"/>
  <c r="O40" i="4"/>
  <c r="N14" i="4"/>
  <c r="P14" i="4"/>
  <c r="P17" i="4"/>
  <c r="N17" i="4"/>
  <c r="O20" i="4"/>
  <c r="N20" i="4"/>
  <c r="P20" i="4"/>
  <c r="N29" i="4"/>
  <c r="O29" i="4"/>
  <c r="N63" i="4"/>
  <c r="O63" i="4"/>
  <c r="P63" i="4"/>
  <c r="N104" i="4"/>
  <c r="P104" i="4"/>
  <c r="P107" i="4"/>
  <c r="O107" i="4"/>
  <c r="P90" i="4"/>
  <c r="P99" i="4"/>
  <c r="O67" i="4"/>
  <c r="O35" i="4"/>
  <c r="P96" i="4"/>
  <c r="P64" i="4"/>
  <c r="P32" i="4"/>
  <c r="P9" i="4"/>
  <c r="P41" i="4"/>
  <c r="P26" i="4"/>
  <c r="P58" i="4"/>
  <c r="O4" i="4"/>
  <c r="M2" i="3" l="1"/>
  <c r="M124" i="3" s="1"/>
  <c r="C124" i="3"/>
  <c r="C129" i="3"/>
  <c r="M52" i="3"/>
  <c r="N59" i="3"/>
  <c r="M59" i="3"/>
  <c r="M82" i="3"/>
  <c r="M132" i="3" s="1"/>
  <c r="C132" i="3"/>
  <c r="N109" i="3"/>
  <c r="M109" i="3"/>
  <c r="P42" i="4"/>
  <c r="M42" i="4"/>
  <c r="M128" i="4" s="1"/>
  <c r="P119" i="4"/>
  <c r="N29" i="3"/>
  <c r="P75" i="3"/>
  <c r="P63" i="3"/>
  <c r="P45" i="3"/>
  <c r="N3" i="3"/>
  <c r="O71" i="3"/>
  <c r="P34" i="3"/>
  <c r="O30" i="3"/>
  <c r="O86" i="3"/>
  <c r="P78" i="3"/>
  <c r="P30" i="3"/>
  <c r="P3" i="3"/>
  <c r="C126" i="3"/>
  <c r="M22" i="3"/>
  <c r="M126" i="3" s="1"/>
  <c r="P35" i="3"/>
  <c r="M35" i="3"/>
  <c r="C128" i="3"/>
  <c r="M42" i="3"/>
  <c r="M128" i="3" s="1"/>
  <c r="P60" i="3"/>
  <c r="M60" i="3"/>
  <c r="N72" i="3"/>
  <c r="C131" i="3"/>
  <c r="M72" i="3"/>
  <c r="M131" i="3" s="1"/>
  <c r="P102" i="3"/>
  <c r="M102" i="3"/>
  <c r="M134" i="3" s="1"/>
  <c r="C134" i="3"/>
  <c r="P21" i="4"/>
  <c r="P23" i="4"/>
  <c r="O26" i="4"/>
  <c r="N52" i="4"/>
  <c r="M52" i="4"/>
  <c r="M129" i="4" s="1"/>
  <c r="M132" i="4"/>
  <c r="N55" i="3"/>
  <c r="O52" i="3"/>
  <c r="P27" i="3"/>
  <c r="N101" i="3"/>
  <c r="P19" i="3"/>
  <c r="M19" i="3"/>
  <c r="C127" i="3"/>
  <c r="M32" i="3"/>
  <c r="M127" i="3" s="1"/>
  <c r="N61" i="3"/>
  <c r="M61" i="3"/>
  <c r="M124" i="4"/>
  <c r="M127" i="4"/>
  <c r="M130" i="4"/>
  <c r="O70" i="4"/>
  <c r="M133" i="4"/>
  <c r="O93" i="3"/>
  <c r="O133" i="3" s="1"/>
  <c r="N27" i="3"/>
  <c r="N71" i="3"/>
  <c r="N34" i="3"/>
  <c r="P86" i="3"/>
  <c r="N78" i="3"/>
  <c r="O89" i="3"/>
  <c r="O75" i="3"/>
  <c r="P71" i="3"/>
  <c r="P82" i="3"/>
  <c r="N86" i="3"/>
  <c r="N12" i="4"/>
  <c r="N25" i="4"/>
  <c r="C125" i="3"/>
  <c r="M12" i="3"/>
  <c r="M125" i="3" s="1"/>
  <c r="O27" i="3"/>
  <c r="M62" i="3"/>
  <c r="M130" i="3" s="1"/>
  <c r="C130" i="3"/>
  <c r="P89" i="3"/>
  <c r="C133" i="3"/>
  <c r="M92" i="3"/>
  <c r="M133" i="3" s="1"/>
  <c r="C135" i="3"/>
  <c r="M112" i="3"/>
  <c r="M135" i="3" s="1"/>
  <c r="N22" i="4"/>
  <c r="P24" i="4"/>
  <c r="P126" i="4" s="1"/>
  <c r="M24" i="4"/>
  <c r="M126" i="4" s="1"/>
  <c r="P27" i="4"/>
  <c r="N30" i="4"/>
  <c r="P39" i="4"/>
  <c r="N42" i="4"/>
  <c r="P74" i="4"/>
  <c r="M74" i="4"/>
  <c r="M131" i="4" s="1"/>
  <c r="O80" i="4"/>
  <c r="M80" i="4"/>
  <c r="P87" i="4"/>
  <c r="O90" i="4"/>
  <c r="P19" i="4"/>
  <c r="P66" i="4"/>
  <c r="C131" i="4"/>
  <c r="O77" i="4"/>
  <c r="O108" i="4"/>
  <c r="O134" i="4" s="1"/>
  <c r="P49" i="4"/>
  <c r="N116" i="4"/>
  <c r="N72" i="4"/>
  <c r="P94" i="4"/>
  <c r="P133" i="4" s="1"/>
  <c r="P54" i="4"/>
  <c r="O59" i="4"/>
  <c r="N15" i="4"/>
  <c r="O94" i="4"/>
  <c r="O133" i="4" s="1"/>
  <c r="O89" i="4"/>
  <c r="O33" i="4"/>
  <c r="P3" i="4"/>
  <c r="N5" i="4"/>
  <c r="O11" i="4"/>
  <c r="P13" i="4"/>
  <c r="O16" i="4"/>
  <c r="C126" i="4"/>
  <c r="P25" i="4"/>
  <c r="P34" i="4"/>
  <c r="N55" i="4"/>
  <c r="O60" i="4"/>
  <c r="P67" i="4"/>
  <c r="N70" i="4"/>
  <c r="P73" i="4"/>
  <c r="P75" i="4"/>
  <c r="C133" i="4"/>
  <c r="O99" i="4"/>
  <c r="N119" i="4"/>
  <c r="C124" i="4"/>
  <c r="N24" i="4"/>
  <c r="O37" i="4"/>
  <c r="C130" i="4"/>
  <c r="N80" i="4"/>
  <c r="C134" i="4"/>
  <c r="C135" i="4"/>
  <c r="P98" i="4"/>
  <c r="P43" i="4"/>
  <c r="P128" i="4" s="1"/>
  <c r="N49" i="4"/>
  <c r="N98" i="4"/>
  <c r="P84" i="4"/>
  <c r="P46" i="4"/>
  <c r="O116" i="4"/>
  <c r="N66" i="4"/>
  <c r="N108" i="4"/>
  <c r="P112" i="4"/>
  <c r="P89" i="4"/>
  <c r="N77" i="4"/>
  <c r="N37" i="4"/>
  <c r="P33" i="4"/>
  <c r="N4" i="4"/>
  <c r="O9" i="4"/>
  <c r="P35" i="4"/>
  <c r="C128" i="4"/>
  <c r="P50" i="4"/>
  <c r="N56" i="4"/>
  <c r="N64" i="4"/>
  <c r="P71" i="4"/>
  <c r="O76" i="4"/>
  <c r="C132" i="4"/>
  <c r="N87" i="4"/>
  <c r="N90" i="4"/>
  <c r="N96" i="4"/>
  <c r="P106" i="4"/>
  <c r="P114" i="4"/>
  <c r="N120" i="4"/>
  <c r="O7" i="4"/>
  <c r="N10" i="4"/>
  <c r="C125" i="4"/>
  <c r="C129" i="4"/>
  <c r="P52" i="4"/>
  <c r="O91" i="4"/>
  <c r="N59" i="4"/>
  <c r="O19" i="4"/>
  <c r="O24" i="4"/>
  <c r="O86" i="4"/>
  <c r="O132" i="4" s="1"/>
  <c r="N2" i="4"/>
  <c r="O98" i="4"/>
  <c r="N84" i="4"/>
  <c r="O52" i="4"/>
  <c r="O129" i="4" s="1"/>
  <c r="N46" i="4"/>
  <c r="O66" i="4"/>
  <c r="N43" i="4"/>
  <c r="P102" i="4"/>
  <c r="P86" i="4"/>
  <c r="P62" i="4"/>
  <c r="N91" i="4"/>
  <c r="N19" i="4"/>
  <c r="O14" i="4"/>
  <c r="O10" i="4"/>
  <c r="O112" i="4"/>
  <c r="O135" i="4" s="1"/>
  <c r="O72" i="4"/>
  <c r="O131" i="4" s="1"/>
  <c r="P12" i="4"/>
  <c r="O62" i="4"/>
  <c r="O13" i="4"/>
  <c r="P77" i="4"/>
  <c r="P37" i="4"/>
  <c r="O17" i="4"/>
  <c r="P4" i="4"/>
  <c r="N7" i="4"/>
  <c r="P10" i="4"/>
  <c r="O12" i="4"/>
  <c r="P15" i="4"/>
  <c r="P18" i="4"/>
  <c r="N23" i="4"/>
  <c r="N126" i="4" s="1"/>
  <c r="N26" i="4"/>
  <c r="C127" i="4"/>
  <c r="O41" i="4"/>
  <c r="O43" i="4"/>
  <c r="O128" i="4" s="1"/>
  <c r="O45" i="4"/>
  <c r="N48" i="4"/>
  <c r="N128" i="4" s="1"/>
  <c r="P51" i="4"/>
  <c r="N54" i="4"/>
  <c r="N129" i="4" s="1"/>
  <c r="P57" i="4"/>
  <c r="P59" i="4"/>
  <c r="N62" i="4"/>
  <c r="N130" i="4" s="1"/>
  <c r="P69" i="4"/>
  <c r="N74" i="4"/>
  <c r="P83" i="4"/>
  <c r="N86" i="4"/>
  <c r="N88" i="4"/>
  <c r="P91" i="4"/>
  <c r="N94" i="4"/>
  <c r="N133" i="4" s="1"/>
  <c r="P111" i="4"/>
  <c r="P115" i="4"/>
  <c r="N118" i="4"/>
  <c r="P26" i="3"/>
  <c r="O32" i="3"/>
  <c r="O39" i="3"/>
  <c r="P49" i="3"/>
  <c r="P53" i="3"/>
  <c r="O49" i="3"/>
  <c r="O87" i="3"/>
  <c r="O3" i="3"/>
  <c r="P10" i="3"/>
  <c r="P17" i="3"/>
  <c r="P21" i="3"/>
  <c r="P24" i="3"/>
  <c r="P33" i="3"/>
  <c r="N36" i="3"/>
  <c r="P40" i="3"/>
  <c r="O44" i="3"/>
  <c r="O57" i="3"/>
  <c r="O63" i="3"/>
  <c r="P70" i="3"/>
  <c r="O77" i="3"/>
  <c r="P81" i="3"/>
  <c r="N88" i="3"/>
  <c r="P91" i="3"/>
  <c r="P99" i="3"/>
  <c r="N103" i="3"/>
  <c r="P107" i="3"/>
  <c r="P114" i="3"/>
  <c r="P118" i="3"/>
  <c r="N121" i="3"/>
  <c r="N104" i="3"/>
  <c r="N5" i="3"/>
  <c r="O13" i="3"/>
  <c r="P20" i="3"/>
  <c r="O43" i="3"/>
  <c r="O106" i="3"/>
  <c r="P113" i="3"/>
  <c r="N26" i="3"/>
  <c r="P98" i="3"/>
  <c r="O90" i="3"/>
  <c r="O113" i="3"/>
  <c r="N43" i="3"/>
  <c r="N87" i="3"/>
  <c r="N6" i="3"/>
  <c r="O98" i="3"/>
  <c r="N90" i="3"/>
  <c r="P14" i="3"/>
  <c r="P4" i="3"/>
  <c r="N7" i="3"/>
  <c r="O11" i="3"/>
  <c r="O15" i="3"/>
  <c r="N18" i="3"/>
  <c r="P22" i="3"/>
  <c r="N30" i="3"/>
  <c r="P37" i="3"/>
  <c r="O41" i="3"/>
  <c r="O45" i="3"/>
  <c r="O48" i="3"/>
  <c r="O51" i="3"/>
  <c r="O55" i="3"/>
  <c r="O60" i="3"/>
  <c r="N64" i="3"/>
  <c r="P67" i="3"/>
  <c r="P85" i="3"/>
  <c r="N96" i="3"/>
  <c r="P100" i="3"/>
  <c r="N115" i="3"/>
  <c r="P119" i="3"/>
  <c r="N39" i="3"/>
  <c r="N113" i="3"/>
  <c r="P9" i="3"/>
  <c r="O16" i="3"/>
  <c r="O59" i="3"/>
  <c r="N62" i="3"/>
  <c r="N65" i="3"/>
  <c r="O69" i="3"/>
  <c r="P73" i="3"/>
  <c r="P131" i="3" s="1"/>
  <c r="N80" i="3"/>
  <c r="N94" i="3"/>
  <c r="O109" i="3"/>
  <c r="P117" i="3"/>
  <c r="P59" i="3"/>
  <c r="P43" i="3"/>
  <c r="P39" i="3"/>
  <c r="N56" i="3"/>
  <c r="O83" i="3"/>
  <c r="O132" i="3" s="1"/>
  <c r="N117" i="3"/>
  <c r="O56" i="3"/>
  <c r="P29" i="3"/>
  <c r="P5" i="3"/>
  <c r="P23" i="3"/>
  <c r="N102" i="3"/>
  <c r="O10" i="3"/>
  <c r="N98" i="3"/>
  <c r="N14" i="3"/>
  <c r="O5" i="3"/>
  <c r="P8" i="3"/>
  <c r="O12" i="3"/>
  <c r="O125" i="3" s="1"/>
  <c r="P16" i="3"/>
  <c r="O19" i="3"/>
  <c r="O23" i="3"/>
  <c r="O126" i="3" s="1"/>
  <c r="O25" i="3"/>
  <c r="O28" i="3"/>
  <c r="O31" i="3"/>
  <c r="O35" i="3"/>
  <c r="N38" i="3"/>
  <c r="N49" i="3"/>
  <c r="P56" i="3"/>
  <c r="O61" i="3"/>
  <c r="P65" i="3"/>
  <c r="P83" i="3"/>
  <c r="N89" i="3"/>
  <c r="P93" i="3"/>
  <c r="P133" i="3" s="1"/>
  <c r="P97" i="3"/>
  <c r="O101" i="3"/>
  <c r="P105" i="3"/>
  <c r="P109" i="3"/>
  <c r="N112" i="3"/>
  <c r="N135" i="3" s="1"/>
  <c r="N120" i="3"/>
  <c r="N23" i="3"/>
  <c r="N126" i="3" s="1"/>
  <c r="N45" i="3"/>
  <c r="N81" i="3"/>
  <c r="P80" i="4"/>
  <c r="O32" i="4"/>
  <c r="O127" i="4" s="1"/>
  <c r="O69" i="4"/>
  <c r="O25" i="4"/>
  <c r="N3" i="4"/>
  <c r="P7" i="4"/>
  <c r="P16" i="4"/>
  <c r="N13" i="4"/>
  <c r="P2" i="4"/>
  <c r="N18" i="4"/>
  <c r="P55" i="4"/>
  <c r="N82" i="4"/>
  <c r="N106" i="4"/>
  <c r="N114" i="4"/>
  <c r="O3" i="4"/>
  <c r="N16" i="4"/>
  <c r="N73" i="4"/>
  <c r="O2" i="4"/>
  <c r="O124" i="4" s="1"/>
  <c r="N32" i="4"/>
  <c r="N127" i="4" s="1"/>
  <c r="P82" i="4"/>
  <c r="N102" i="4"/>
  <c r="N112" i="4"/>
  <c r="N135" i="4" s="1"/>
  <c r="O7" i="3"/>
  <c r="N13" i="3"/>
  <c r="N125" i="3" s="1"/>
  <c r="O97" i="3"/>
  <c r="O20" i="3"/>
  <c r="P112" i="3"/>
  <c r="P88" i="3"/>
  <c r="P80" i="3"/>
  <c r="P64" i="3"/>
  <c r="P55" i="3"/>
  <c r="O99" i="3"/>
  <c r="O67" i="3"/>
  <c r="N93" i="3"/>
  <c r="N133" i="3" s="1"/>
  <c r="P61" i="3"/>
  <c r="O40" i="3"/>
  <c r="O17" i="3"/>
  <c r="O8" i="3"/>
  <c r="P115" i="3"/>
  <c r="O115" i="3"/>
  <c r="O103" i="3"/>
  <c r="N2" i="3"/>
  <c r="O102" i="3"/>
  <c r="P94" i="3"/>
  <c r="N82" i="3"/>
  <c r="O42" i="3"/>
  <c r="O128" i="3" s="1"/>
  <c r="P18" i="3"/>
  <c r="O2" i="3"/>
  <c r="N106" i="3"/>
  <c r="O62" i="3"/>
  <c r="P38" i="3"/>
  <c r="P12" i="3"/>
  <c r="P125" i="3" s="1"/>
  <c r="N21" i="3"/>
  <c r="P32" i="3"/>
  <c r="P127" i="3" s="1"/>
  <c r="P41" i="3"/>
  <c r="P52" i="3"/>
  <c r="P129" i="3" s="1"/>
  <c r="P101" i="3"/>
  <c r="N9" i="3"/>
  <c r="N16" i="3"/>
  <c r="N20" i="3"/>
  <c r="N25" i="3"/>
  <c r="N32" i="3"/>
  <c r="N41" i="3"/>
  <c r="N48" i="3"/>
  <c r="N52" i="3"/>
  <c r="N57" i="3"/>
  <c r="N73" i="3"/>
  <c r="O85" i="3"/>
  <c r="N105" i="3"/>
  <c r="O117" i="3"/>
  <c r="N31" i="3"/>
  <c r="O112" i="3"/>
  <c r="O135" i="3" s="1"/>
  <c r="O80" i="3"/>
  <c r="N67" i="3"/>
  <c r="P103" i="3"/>
  <c r="N28" i="3"/>
  <c r="P15" i="3"/>
  <c r="O118" i="3"/>
  <c r="N42" i="3"/>
  <c r="O26" i="3"/>
  <c r="P2" i="3"/>
  <c r="O70" i="3"/>
  <c r="P62" i="3"/>
  <c r="O38" i="3"/>
  <c r="N4" i="3"/>
  <c r="N17" i="3"/>
  <c r="P28" i="3"/>
  <c r="N37" i="3"/>
  <c r="P48" i="3"/>
  <c r="P57" i="3"/>
  <c r="P69" i="3"/>
  <c r="O9" i="3"/>
  <c r="O21" i="3"/>
  <c r="O37" i="3"/>
  <c r="O53" i="3"/>
  <c r="N97" i="3"/>
  <c r="P51" i="3"/>
  <c r="O73" i="3"/>
  <c r="O131" i="3" s="1"/>
  <c r="P11" i="3"/>
  <c r="O91" i="3"/>
  <c r="N85" i="3"/>
  <c r="O33" i="3"/>
  <c r="P13" i="3"/>
  <c r="N33" i="3"/>
  <c r="P42" i="3"/>
  <c r="P44" i="3"/>
  <c r="N53" i="3"/>
  <c r="O124" i="3" l="1"/>
  <c r="N125" i="4"/>
  <c r="P132" i="3"/>
  <c r="N130" i="3"/>
  <c r="P130" i="3"/>
  <c r="N128" i="3"/>
  <c r="O134" i="3"/>
  <c r="P135" i="3"/>
  <c r="P126" i="3"/>
  <c r="O126" i="4"/>
  <c r="N131" i="4"/>
  <c r="N131" i="3"/>
  <c r="N127" i="3"/>
  <c r="O130" i="3"/>
  <c r="N134" i="3"/>
  <c r="P127" i="4"/>
  <c r="P125" i="4"/>
  <c r="P130" i="4"/>
  <c r="O129" i="3"/>
  <c r="P134" i="3"/>
  <c r="N124" i="3"/>
  <c r="P128" i="3"/>
  <c r="P124" i="3"/>
  <c r="N129" i="3"/>
  <c r="N132" i="3"/>
  <c r="O127" i="3"/>
  <c r="P131" i="4"/>
  <c r="M129" i="3"/>
  <c r="N134" i="4"/>
  <c r="P124" i="4"/>
  <c r="N124" i="4"/>
  <c r="P129" i="4"/>
  <c r="N132" i="4"/>
  <c r="P134" i="4"/>
  <c r="P135" i="4"/>
  <c r="P132" i="4"/>
  <c r="O125" i="4"/>
  <c r="O130" i="4"/>
</calcChain>
</file>

<file path=xl/comments1.xml><?xml version="1.0" encoding="utf-8"?>
<comments xmlns="http://schemas.openxmlformats.org/spreadsheetml/2006/main">
  <authors>
    <author>swlin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swlin:</t>
        </r>
        <r>
          <rPr>
            <sz val="9"/>
            <color indexed="81"/>
            <rFont val="Tahoma"/>
            <family val="2"/>
          </rPr>
          <t xml:space="preserve">
Check with the authors. The solution for Car1+s in their paper is wrong.  
We listed the corrected solutions now.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swlin:</t>
        </r>
        <r>
          <rPr>
            <sz val="9"/>
            <color indexed="81"/>
            <rFont val="Tahoma"/>
            <family val="2"/>
          </rPr>
          <t xml:space="preserve">
Check with the authors. The solution for Car1+s in their paper is wrong.  
We listed the corrected solutions now.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swlin:</t>
        </r>
        <r>
          <rPr>
            <sz val="9"/>
            <color indexed="81"/>
            <rFont val="Tahoma"/>
            <family val="2"/>
          </rPr>
          <t xml:space="preserve">
Check with the authors. The solution for Car1+s in their paper is wrong.  
We listed the corrected solutions now.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swlin:</t>
        </r>
        <r>
          <rPr>
            <sz val="9"/>
            <color indexed="81"/>
            <rFont val="Tahoma"/>
            <family val="2"/>
          </rPr>
          <t xml:space="preserve">
Check with the authors. The solution for Car1+s in their paper is wrong.  
We listed the corrected solutions now.</t>
        </r>
      </text>
    </comment>
  </commentList>
</comments>
</file>

<file path=xl/sharedStrings.xml><?xml version="1.0" encoding="utf-8"?>
<sst xmlns="http://schemas.openxmlformats.org/spreadsheetml/2006/main" count="2697" uniqueCount="332">
  <si>
    <t>ta1</t>
    <phoneticPr fontId="2" type="noConversion"/>
  </si>
  <si>
    <t>ta2</t>
  </si>
  <si>
    <t>ta3</t>
  </si>
  <si>
    <t>ta4</t>
  </si>
  <si>
    <t>ta5</t>
  </si>
  <si>
    <t>ta6</t>
  </si>
  <si>
    <t>ta7</t>
  </si>
  <si>
    <t>ta8</t>
  </si>
  <si>
    <t>ta9</t>
  </si>
  <si>
    <t>ta10</t>
  </si>
  <si>
    <t>ta11</t>
  </si>
  <si>
    <t>ta12</t>
  </si>
  <si>
    <t>ta13</t>
  </si>
  <si>
    <t>ta14</t>
  </si>
  <si>
    <t>ta15</t>
  </si>
  <si>
    <t>ta16</t>
  </si>
  <si>
    <t>ta17</t>
  </si>
  <si>
    <t>ta18</t>
  </si>
  <si>
    <t>ta19</t>
  </si>
  <si>
    <t>ta20</t>
  </si>
  <si>
    <t>ta21</t>
  </si>
  <si>
    <t>ta22</t>
  </si>
  <si>
    <t>ta23</t>
  </si>
  <si>
    <t>ta24</t>
  </si>
  <si>
    <t>ta25</t>
  </si>
  <si>
    <t>ta26</t>
  </si>
  <si>
    <t>ta27</t>
  </si>
  <si>
    <t>ta28</t>
  </si>
  <si>
    <t>ta29</t>
  </si>
  <si>
    <t>ta30</t>
  </si>
  <si>
    <t>ta31</t>
  </si>
  <si>
    <t>ta32</t>
  </si>
  <si>
    <t>ta33</t>
  </si>
  <si>
    <t>ta34</t>
  </si>
  <si>
    <t>ta35</t>
  </si>
  <si>
    <t>ta36</t>
  </si>
  <si>
    <t>ta37</t>
  </si>
  <si>
    <t>ta38</t>
  </si>
  <si>
    <t>ta39</t>
  </si>
  <si>
    <t>ta40</t>
  </si>
  <si>
    <t>ta41</t>
  </si>
  <si>
    <t>ta42</t>
  </si>
  <si>
    <t>ta43</t>
  </si>
  <si>
    <t>ta44</t>
  </si>
  <si>
    <t>ta45</t>
  </si>
  <si>
    <t>ta46</t>
  </si>
  <si>
    <t>ta47</t>
  </si>
  <si>
    <t>ta48</t>
  </si>
  <si>
    <t>ta49</t>
  </si>
  <si>
    <t>ta50</t>
  </si>
  <si>
    <t>ta51</t>
  </si>
  <si>
    <t>ta52</t>
  </si>
  <si>
    <t>ta53</t>
  </si>
  <si>
    <t>ta54</t>
  </si>
  <si>
    <t>ta55</t>
  </si>
  <si>
    <t>ta56</t>
  </si>
  <si>
    <t>ta57</t>
  </si>
  <si>
    <t>ta58</t>
  </si>
  <si>
    <t>ta59</t>
  </si>
  <si>
    <t>ta60</t>
  </si>
  <si>
    <t>ta61</t>
  </si>
  <si>
    <t>ta62</t>
  </si>
  <si>
    <t>ta63</t>
  </si>
  <si>
    <t>ta64</t>
  </si>
  <si>
    <t>ta65</t>
  </si>
  <si>
    <t>ta66</t>
  </si>
  <si>
    <t>ta67</t>
  </si>
  <si>
    <t>ta68</t>
  </si>
  <si>
    <t>ta69</t>
  </si>
  <si>
    <t>ta70</t>
  </si>
  <si>
    <t>ta71</t>
  </si>
  <si>
    <t>ta72</t>
  </si>
  <si>
    <t>ta73</t>
  </si>
  <si>
    <t>ta74</t>
  </si>
  <si>
    <t>ta75</t>
  </si>
  <si>
    <t>ta76</t>
  </si>
  <si>
    <t>ta77</t>
  </si>
  <si>
    <t>ta78</t>
  </si>
  <si>
    <t>ta79</t>
  </si>
  <si>
    <t>ta80</t>
  </si>
  <si>
    <t>ta81</t>
  </si>
  <si>
    <t>ta82</t>
  </si>
  <si>
    <t>ta83</t>
  </si>
  <si>
    <t>ta84</t>
  </si>
  <si>
    <t>ta85</t>
  </si>
  <si>
    <t>ta86</t>
  </si>
  <si>
    <t>ta87</t>
  </si>
  <si>
    <t>ta88</t>
  </si>
  <si>
    <t>ta89</t>
  </si>
  <si>
    <t>ta90</t>
  </si>
  <si>
    <t>ta91</t>
  </si>
  <si>
    <t>ta92</t>
  </si>
  <si>
    <t>ta93</t>
  </si>
  <si>
    <t>ta94</t>
  </si>
  <si>
    <t>ta95</t>
  </si>
  <si>
    <t>ta96</t>
  </si>
  <si>
    <t>ta97</t>
  </si>
  <si>
    <t>ta98</t>
  </si>
  <si>
    <t>ta99</t>
  </si>
  <si>
    <t>ta100</t>
  </si>
  <si>
    <t>ta101</t>
  </si>
  <si>
    <t>ta102</t>
  </si>
  <si>
    <t>ta103</t>
  </si>
  <si>
    <t>ta104</t>
  </si>
  <si>
    <t>ta105</t>
  </si>
  <si>
    <t>ta106</t>
  </si>
  <si>
    <t>ta107</t>
  </si>
  <si>
    <t>ta108</t>
  </si>
  <si>
    <t>ta109</t>
  </si>
  <si>
    <t>ta110</t>
  </si>
  <si>
    <t>ta111</t>
  </si>
  <si>
    <t>ta112</t>
  </si>
  <si>
    <t>ta113</t>
  </si>
  <si>
    <t>ta114</t>
  </si>
  <si>
    <t>ta115</t>
  </si>
  <si>
    <t>ta116</t>
  </si>
  <si>
    <t>ta117</t>
  </si>
  <si>
    <t>ta118</t>
  </si>
  <si>
    <t>ta119</t>
  </si>
  <si>
    <t>ta120</t>
  </si>
  <si>
    <t>ta1</t>
    <phoneticPr fontId="3" type="noConversion"/>
  </si>
  <si>
    <r>
      <t>f</t>
    </r>
    <r>
      <rPr>
        <sz val="11"/>
        <color indexed="8"/>
        <rFont val="新細明體"/>
        <family val="1"/>
        <charset val="136"/>
      </rPr>
      <t>ilename</t>
    </r>
    <phoneticPr fontId="5" type="noConversion"/>
  </si>
  <si>
    <t xml:space="preserve"> LB</t>
  </si>
  <si>
    <t xml:space="preserve"> step</t>
  </si>
  <si>
    <t xml:space="preserve"> Time</t>
  </si>
  <si>
    <t xml:space="preserve"> ta121</t>
  </si>
  <si>
    <t xml:space="preserve"> ta122</t>
  </si>
  <si>
    <t xml:space="preserve"> ta123</t>
  </si>
  <si>
    <t xml:space="preserve"> ta124</t>
  </si>
  <si>
    <t xml:space="preserve"> ta125</t>
  </si>
  <si>
    <t xml:space="preserve"> ta126</t>
  </si>
  <si>
    <t xml:space="preserve"> ta127</t>
  </si>
  <si>
    <t xml:space="preserve"> ta128</t>
  </si>
  <si>
    <t xml:space="preserve"> ta129</t>
  </si>
  <si>
    <t xml:space="preserve"> ta130</t>
  </si>
  <si>
    <t xml:space="preserve"> ta131</t>
  </si>
  <si>
    <t xml:space="preserve"> ta132</t>
  </si>
  <si>
    <t xml:space="preserve"> ta133</t>
  </si>
  <si>
    <t xml:space="preserve"> ta134</t>
  </si>
  <si>
    <t xml:space="preserve"> ta135</t>
  </si>
  <si>
    <t xml:space="preserve"> ta136</t>
  </si>
  <si>
    <t xml:space="preserve"> ta137</t>
  </si>
  <si>
    <t xml:space="preserve"> ta138</t>
  </si>
  <si>
    <t xml:space="preserve"> ta139</t>
  </si>
  <si>
    <t xml:space="preserve"> ta140</t>
  </si>
  <si>
    <t xml:space="preserve"> ta141</t>
  </si>
  <si>
    <t xml:space="preserve"> ta142</t>
  </si>
  <si>
    <t xml:space="preserve"> ta143</t>
  </si>
  <si>
    <t xml:space="preserve"> ta144</t>
  </si>
  <si>
    <t xml:space="preserve"> ta145</t>
  </si>
  <si>
    <t xml:space="preserve"> ta146</t>
  </si>
  <si>
    <t xml:space="preserve"> ta147</t>
  </si>
  <si>
    <t xml:space="preserve"> ta148</t>
  </si>
  <si>
    <t xml:space="preserve"> ta149</t>
  </si>
  <si>
    <t xml:space="preserve"> ta150</t>
  </si>
  <si>
    <t>EIG RDP</t>
    <phoneticPr fontId="2" type="noConversion"/>
  </si>
  <si>
    <t xml:space="preserve"> NEH</t>
  </si>
  <si>
    <t xml:space="preserve"> NEH_time</t>
  </si>
  <si>
    <t xml:space="preserve"> LKH</t>
  </si>
  <si>
    <t xml:space="preserve"> LKH_time</t>
  </si>
  <si>
    <t>All_time</t>
    <phoneticPr fontId="5" type="noConversion"/>
  </si>
  <si>
    <t>020|05</t>
    <phoneticPr fontId="6" type="noConversion"/>
  </si>
  <si>
    <t>020|10</t>
    <phoneticPr fontId="6" type="noConversion"/>
  </si>
  <si>
    <t>020|20</t>
    <phoneticPr fontId="6" type="noConversion"/>
  </si>
  <si>
    <t>050|05</t>
    <phoneticPr fontId="6" type="noConversion"/>
  </si>
  <si>
    <t>050|10</t>
    <phoneticPr fontId="6" type="noConversion"/>
  </si>
  <si>
    <t>050|20</t>
    <phoneticPr fontId="6" type="noConversion"/>
  </si>
  <si>
    <t>100|05</t>
    <phoneticPr fontId="6" type="noConversion"/>
  </si>
  <si>
    <t>100|10</t>
    <phoneticPr fontId="6" type="noConversion"/>
  </si>
  <si>
    <t>100|10</t>
  </si>
  <si>
    <t>100|20</t>
  </si>
  <si>
    <t>200|10</t>
  </si>
  <si>
    <t>200|20</t>
  </si>
  <si>
    <t>500|20</t>
    <phoneticPr fontId="6" type="noConversion"/>
  </si>
  <si>
    <t>OFV*</t>
    <phoneticPr fontId="28" type="noConversion"/>
  </si>
  <si>
    <t>Best makespan</t>
  </si>
  <si>
    <t>n, m</t>
  </si>
  <si>
    <t>2-Opt OFV*</t>
  </si>
  <si>
    <t>average makespan</t>
    <phoneticPr fontId="28" type="noConversion"/>
  </si>
  <si>
    <t>Worst makespan</t>
    <phoneticPr fontId="28" type="noConversion"/>
  </si>
  <si>
    <t>CPU time (second)</t>
  </si>
  <si>
    <t>LKH</t>
    <phoneticPr fontId="28" type="noConversion"/>
  </si>
  <si>
    <t>Gurobi</t>
    <phoneticPr fontId="28" type="noConversion"/>
  </si>
  <si>
    <t>GA Samarghandi and ElMekkawy (2012a)</t>
  </si>
  <si>
    <t>car1+S</t>
  </si>
  <si>
    <t>11, 5</t>
  </si>
  <si>
    <t>car2+S</t>
  </si>
  <si>
    <t>13, 4</t>
  </si>
  <si>
    <t>car3+S</t>
  </si>
  <si>
    <t>12, 5</t>
  </si>
  <si>
    <t>car4+S</t>
  </si>
  <si>
    <t>14, 4</t>
  </si>
  <si>
    <t>car5+S</t>
  </si>
  <si>
    <t>10, 6</t>
  </si>
  <si>
    <t>car6+S</t>
  </si>
  <si>
    <t>8, 9</t>
  </si>
  <si>
    <t>car7+S</t>
  </si>
  <si>
    <t>7, 7</t>
  </si>
  <si>
    <t>car8+S</t>
  </si>
  <si>
    <t>8, 8</t>
  </si>
  <si>
    <t>GA+PSO Samarghandi and ElMekkawy (2012a)</t>
  </si>
  <si>
    <t>filename</t>
    <phoneticPr fontId="28" type="noConversion"/>
  </si>
  <si>
    <t>Best Cmax</t>
    <phoneticPr fontId="28" type="noConversion"/>
  </si>
  <si>
    <t>Ave Cmax</t>
    <phoneticPr fontId="28" type="noConversion"/>
  </si>
  <si>
    <t>Worst Cmax</t>
    <phoneticPr fontId="28" type="noConversion"/>
  </si>
  <si>
    <t>rec01+S</t>
    <phoneticPr fontId="28" type="noConversion"/>
  </si>
  <si>
    <t>20, 5</t>
  </si>
  <si>
    <t>rec03+S</t>
  </si>
  <si>
    <t>rec05+S</t>
  </si>
  <si>
    <t>rec07+S</t>
  </si>
  <si>
    <t>20, 10</t>
  </si>
  <si>
    <t>rec09+S</t>
  </si>
  <si>
    <t>rec11+S</t>
  </si>
  <si>
    <t>rec13+S</t>
  </si>
  <si>
    <t>20, 15</t>
  </si>
  <si>
    <t>rec15+S</t>
  </si>
  <si>
    <t>rec17+S</t>
  </si>
  <si>
    <t>rec19+S</t>
  </si>
  <si>
    <t>30, 10</t>
  </si>
  <si>
    <t>rec21+S</t>
  </si>
  <si>
    <t>rec23+S</t>
  </si>
  <si>
    <t>rec25+S</t>
  </si>
  <si>
    <t>30, 15</t>
  </si>
  <si>
    <t>rec27+S</t>
  </si>
  <si>
    <t>rec29+S</t>
  </si>
  <si>
    <t>rec31+S</t>
  </si>
  <si>
    <t>50, 10</t>
  </si>
  <si>
    <t>rec33+S</t>
  </si>
  <si>
    <t>rec35+S</t>
  </si>
  <si>
    <t>rec37+S</t>
  </si>
  <si>
    <t>75, 20</t>
  </si>
  <si>
    <t>rec39+S</t>
  </si>
  <si>
    <t>rec41+S</t>
  </si>
  <si>
    <t>NEH</t>
    <phoneticPr fontId="28" type="noConversion"/>
  </si>
  <si>
    <t>TPM</t>
    <phoneticPr fontId="28" type="noConversion"/>
  </si>
  <si>
    <t>car1+SD</t>
  </si>
  <si>
    <t>car2+SD</t>
  </si>
  <si>
    <t>car3+SD</t>
  </si>
  <si>
    <t>car4+SD</t>
  </si>
  <si>
    <t>car5+SD</t>
  </si>
  <si>
    <t>car6+SD</t>
  </si>
  <si>
    <t>car7+SD</t>
  </si>
  <si>
    <t>car8+SD</t>
  </si>
  <si>
    <t>PSO (Samarghandi and ElMekkawy, 2014)</t>
  </si>
  <si>
    <t>PSO (Samarghandi and ElMekkawy, 2014)</t>
    <phoneticPr fontId="26" type="noConversion"/>
  </si>
  <si>
    <t>TPM RDP</t>
    <phoneticPr fontId="2" type="noConversion"/>
  </si>
  <si>
    <t>BKS</t>
    <phoneticPr fontId="5" type="noConversion"/>
  </si>
  <si>
    <t>BIH</t>
    <phoneticPr fontId="2" type="noConversion"/>
  </si>
  <si>
    <t>BIH</t>
    <phoneticPr fontId="2" type="noConversion"/>
  </si>
  <si>
    <t>Time (ms)</t>
    <phoneticPr fontId="2" type="noConversion"/>
  </si>
  <si>
    <t>GAPH1</t>
    <phoneticPr fontId="2" type="noConversion"/>
  </si>
  <si>
    <t>GAPH1</t>
    <phoneticPr fontId="2" type="noConversion"/>
  </si>
  <si>
    <t>GAPH2</t>
    <phoneticPr fontId="2" type="noConversion"/>
  </si>
  <si>
    <t>GAPH3</t>
    <phoneticPr fontId="2" type="noConversion"/>
  </si>
  <si>
    <t>GAPH3</t>
    <phoneticPr fontId="2" type="noConversion"/>
  </si>
  <si>
    <t>GAPH4</t>
    <phoneticPr fontId="2" type="noConversion"/>
  </si>
  <si>
    <r>
      <t>E</t>
    </r>
    <r>
      <rPr>
        <sz val="11"/>
        <color indexed="8"/>
        <rFont val="新細明體"/>
        <family val="1"/>
        <charset val="136"/>
      </rPr>
      <t>IG</t>
    </r>
    <phoneticPr fontId="2" type="noConversion"/>
  </si>
  <si>
    <t>Matheuristic NEH</t>
    <phoneticPr fontId="5" type="noConversion"/>
  </si>
  <si>
    <t>Time (s)</t>
    <phoneticPr fontId="2" type="noConversion"/>
  </si>
  <si>
    <t>BIH RDP</t>
    <phoneticPr fontId="5" type="noConversion"/>
  </si>
  <si>
    <t>GAPH1 RDP</t>
    <phoneticPr fontId="5" type="noConversion"/>
  </si>
  <si>
    <t>GAPH2 RDP</t>
    <phoneticPr fontId="5" type="noConversion"/>
  </si>
  <si>
    <t>GAPH3 RDP</t>
    <phoneticPr fontId="5" type="noConversion"/>
  </si>
  <si>
    <t>GAPH4 RDP</t>
    <phoneticPr fontId="5" type="noConversion"/>
  </si>
  <si>
    <t>020|05</t>
    <phoneticPr fontId="5" type="noConversion"/>
  </si>
  <si>
    <t>ta1</t>
    <phoneticPr fontId="2" type="noConversion"/>
  </si>
  <si>
    <t>020|10</t>
    <phoneticPr fontId="5" type="noConversion"/>
  </si>
  <si>
    <t>020|20</t>
    <phoneticPr fontId="5" type="noConversion"/>
  </si>
  <si>
    <t>050|05</t>
    <phoneticPr fontId="5" type="noConversion"/>
  </si>
  <si>
    <t>050|10</t>
    <phoneticPr fontId="5" type="noConversion"/>
  </si>
  <si>
    <t>050|20</t>
    <phoneticPr fontId="5" type="noConversion"/>
  </si>
  <si>
    <t>100|05</t>
    <phoneticPr fontId="5" type="noConversion"/>
  </si>
  <si>
    <t>100|10</t>
    <phoneticPr fontId="5" type="noConversion"/>
  </si>
  <si>
    <t>BKS</t>
    <phoneticPr fontId="5" type="noConversion"/>
  </si>
  <si>
    <t>Time (ms)</t>
    <phoneticPr fontId="2" type="noConversion"/>
  </si>
  <si>
    <t>GAPH2</t>
    <phoneticPr fontId="2" type="noConversion"/>
  </si>
  <si>
    <t>GAPH4</t>
    <phoneticPr fontId="2" type="noConversion"/>
  </si>
  <si>
    <r>
      <t>E</t>
    </r>
    <r>
      <rPr>
        <sz val="11"/>
        <color indexed="8"/>
        <rFont val="新細明體"/>
        <family val="1"/>
        <charset val="136"/>
      </rPr>
      <t>IG</t>
    </r>
    <phoneticPr fontId="2" type="noConversion"/>
  </si>
  <si>
    <t>Matheuristic NEH</t>
    <phoneticPr fontId="5" type="noConversion"/>
  </si>
  <si>
    <t>Time (s)</t>
    <phoneticPr fontId="2" type="noConversion"/>
  </si>
  <si>
    <t>BIH RDP</t>
    <phoneticPr fontId="5" type="noConversion"/>
  </si>
  <si>
    <t>GAPH1 RDP</t>
    <phoneticPr fontId="5" type="noConversion"/>
  </si>
  <si>
    <t>GAPH2 RDP</t>
    <phoneticPr fontId="5" type="noConversion"/>
  </si>
  <si>
    <t>GAPH3 RDP</t>
    <phoneticPr fontId="5" type="noConversion"/>
  </si>
  <si>
    <t>GAPH4 RDP</t>
    <phoneticPr fontId="5" type="noConversion"/>
  </si>
  <si>
    <t>020|05</t>
    <phoneticPr fontId="5" type="noConversion"/>
  </si>
  <si>
    <t>ta1</t>
    <phoneticPr fontId="2" type="noConversion"/>
  </si>
  <si>
    <t>020|10</t>
    <phoneticPr fontId="5" type="noConversion"/>
  </si>
  <si>
    <t>020|20</t>
    <phoneticPr fontId="5" type="noConversion"/>
  </si>
  <si>
    <t>050|05</t>
    <phoneticPr fontId="5" type="noConversion"/>
  </si>
  <si>
    <t>050|10</t>
    <phoneticPr fontId="5" type="noConversion"/>
  </si>
  <si>
    <t>050|20</t>
    <phoneticPr fontId="5" type="noConversion"/>
  </si>
  <si>
    <t>100|05</t>
    <phoneticPr fontId="5" type="noConversion"/>
  </si>
  <si>
    <t>100|10</t>
    <phoneticPr fontId="5" type="noConversion"/>
  </si>
  <si>
    <r>
      <t>m</t>
    </r>
    <r>
      <rPr>
        <sz val="11"/>
        <color indexed="8"/>
        <rFont val="新細明體"/>
        <family val="1"/>
        <charset val="136"/>
      </rPr>
      <t>in</t>
    </r>
    <phoneticPr fontId="2" type="noConversion"/>
  </si>
  <si>
    <r>
      <t>CPU time</t>
    </r>
    <r>
      <rPr>
        <sz val="11"/>
        <color indexed="8"/>
        <rFont val="新細明體"/>
        <family val="1"/>
        <charset val="136"/>
      </rPr>
      <t xml:space="preserve"> (ms)</t>
    </r>
    <phoneticPr fontId="2" type="noConversion"/>
  </si>
  <si>
    <r>
      <t>CPU time</t>
    </r>
    <r>
      <rPr>
        <sz val="11"/>
        <color indexed="8"/>
        <rFont val="新細明體"/>
        <family val="1"/>
        <charset val="136"/>
      </rPr>
      <t xml:space="preserve"> (s)</t>
    </r>
    <phoneticPr fontId="2" type="noConversion"/>
  </si>
  <si>
    <t>500|20</t>
    <phoneticPr fontId="5" type="noConversion"/>
  </si>
  <si>
    <t>TPM</t>
    <phoneticPr fontId="5" type="noConversion"/>
  </si>
  <si>
    <t xml:space="preserve">TPM </t>
    <phoneticPr fontId="5" type="noConversion"/>
  </si>
  <si>
    <t>IG RDP</t>
    <phoneticPr fontId="2" type="noConversion"/>
  </si>
  <si>
    <t>TPM sol</t>
    <phoneticPr fontId="2" type="noConversion"/>
  </si>
  <si>
    <t>IG (Ruiz) sol</t>
    <phoneticPr fontId="2" type="noConversion"/>
  </si>
  <si>
    <r>
      <t>E</t>
    </r>
    <r>
      <rPr>
        <sz val="11"/>
        <color indexed="8"/>
        <rFont val="新細明體"/>
        <family val="1"/>
        <charset val="136"/>
      </rPr>
      <t>IG sol</t>
    </r>
    <phoneticPr fontId="2" type="noConversion"/>
  </si>
  <si>
    <t>Gurobi</t>
    <phoneticPr fontId="5" type="noConversion"/>
  </si>
  <si>
    <t>ALL_time</t>
    <phoneticPr fontId="26" type="noConversion"/>
  </si>
  <si>
    <r>
      <t>E</t>
    </r>
    <r>
      <rPr>
        <sz val="11"/>
        <rFont val="新細明體"/>
        <family val="1"/>
        <charset val="136"/>
      </rPr>
      <t>IG</t>
    </r>
    <phoneticPr fontId="2" type="noConversion"/>
  </si>
  <si>
    <t>GA</t>
    <phoneticPr fontId="26" type="noConversion"/>
  </si>
  <si>
    <t>OPT</t>
    <phoneticPr fontId="26" type="noConversion"/>
  </si>
  <si>
    <t>GA+PSO</t>
    <phoneticPr fontId="26" type="noConversion"/>
  </si>
  <si>
    <t>PSO</t>
    <phoneticPr fontId="26" type="noConversion"/>
  </si>
  <si>
    <t>GA(RER)</t>
    <phoneticPr fontId="26" type="noConversion"/>
  </si>
  <si>
    <t>GA+PSO(RER)</t>
    <phoneticPr fontId="26" type="noConversion"/>
  </si>
  <si>
    <t>PSO(RER)</t>
    <phoneticPr fontId="26" type="noConversion"/>
  </si>
  <si>
    <t>average</t>
    <phoneticPr fontId="26" type="noConversion"/>
  </si>
  <si>
    <t>average</t>
    <phoneticPr fontId="26" type="noConversion"/>
  </si>
  <si>
    <t>average</t>
    <phoneticPr fontId="26" type="noConversion"/>
  </si>
  <si>
    <t>NEH+LKH_time</t>
    <phoneticPr fontId="5" type="noConversion"/>
  </si>
  <si>
    <r>
      <t>E</t>
    </r>
    <r>
      <rPr>
        <sz val="11"/>
        <rFont val="新細明體"/>
        <family val="1"/>
        <charset val="136"/>
      </rPr>
      <t>IG</t>
    </r>
    <phoneticPr fontId="2" type="noConversion"/>
  </si>
  <si>
    <r>
      <t>E</t>
    </r>
    <r>
      <rPr>
        <sz val="11"/>
        <rFont val="新細明體"/>
        <family val="1"/>
        <charset val="136"/>
      </rPr>
      <t>IG</t>
    </r>
    <phoneticPr fontId="2" type="noConversion"/>
  </si>
  <si>
    <t>NEH+LKH sol</t>
    <phoneticPr fontId="2" type="noConversion"/>
  </si>
  <si>
    <t>NEH+LKH ERE</t>
    <phoneticPr fontId="2" type="noConversion"/>
  </si>
  <si>
    <t>Average</t>
    <phoneticPr fontId="26" type="noConversion"/>
  </si>
  <si>
    <t>ECS_NSL</t>
    <phoneticPr fontId="26" type="noConversion"/>
  </si>
  <si>
    <t>TRIPS</t>
    <phoneticPr fontId="26" type="noConversion"/>
  </si>
  <si>
    <t>ILS_RA</t>
    <phoneticPr fontId="26" type="noConversion"/>
  </si>
  <si>
    <t>MA_RAI</t>
    <phoneticPr fontId="26" type="noConversion"/>
  </si>
  <si>
    <t>SSD-10</t>
    <phoneticPr fontId="26" type="noConversion"/>
  </si>
  <si>
    <t>-</t>
    <phoneticPr fontId="26" type="noConversion"/>
  </si>
  <si>
    <t>SSD-50</t>
    <phoneticPr fontId="26" type="noConversion"/>
  </si>
  <si>
    <t>SSD-100</t>
    <phoneticPr fontId="26" type="noConversion"/>
  </si>
  <si>
    <t>SSD-125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</si>
</sst>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00_ "/>
    <numFmt numFmtId="177" formatCode="0.00_);[Red]\(0.00\)"/>
    <numFmt numFmtId="178" formatCode="0_);[Red]\(0\)"/>
    <numFmt numFmtId="179" formatCode="0.0000_ "/>
    <numFmt numFmtId="180" formatCode="0.00_ "/>
    <numFmt numFmtId="181" formatCode="0.0_ "/>
    <numFmt numFmtId="182" formatCode="#,##0_ "/>
    <numFmt numFmtId="183" formatCode="#,##0_);[Red]\(#,##0\)"/>
    <numFmt numFmtId="184" formatCode="#,##0.00_);[Red]\(#,##0.00\)"/>
    <numFmt numFmtId="185" formatCode="#,##0.00_ "/>
  </numFmts>
  <fonts count="54">
    <font>
      <sz val="11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宋体"/>
    </font>
    <font>
      <sz val="9"/>
      <name val="宋体"/>
    </font>
    <font>
      <sz val="11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color theme="1"/>
      <name val="Times New Roman"/>
      <family val="1"/>
    </font>
    <font>
      <sz val="9"/>
      <name val="Times New Roman"/>
      <family val="2"/>
      <charset val="136"/>
    </font>
    <font>
      <sz val="10"/>
      <color theme="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新細明體"/>
      <family val="1"/>
      <charset val="136"/>
      <scheme val="minor"/>
    </font>
    <font>
      <sz val="1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9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70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4" applyNumberFormat="0" applyAlignment="0" applyProtection="0">
      <alignment vertical="center"/>
    </xf>
    <xf numFmtId="0" fontId="12" fillId="22" borderId="4" applyNumberFormat="0" applyAlignment="0" applyProtection="0">
      <alignment vertical="center"/>
    </xf>
    <xf numFmtId="0" fontId="12" fillId="22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3" borderId="6" applyNumberFormat="0" applyFont="0" applyAlignment="0" applyProtection="0">
      <alignment vertical="center"/>
    </xf>
    <xf numFmtId="0" fontId="7" fillId="23" borderId="6" applyNumberFormat="0" applyFont="0" applyAlignment="0" applyProtection="0">
      <alignment vertical="center"/>
    </xf>
    <xf numFmtId="0" fontId="7" fillId="2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30" borderId="4" applyNumberFormat="0" applyAlignment="0" applyProtection="0">
      <alignment vertical="center"/>
    </xf>
    <xf numFmtId="0" fontId="19" fillId="30" borderId="4" applyNumberFormat="0" applyAlignment="0" applyProtection="0">
      <alignment vertical="center"/>
    </xf>
    <xf numFmtId="0" fontId="19" fillId="30" borderId="4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30" borderId="4" applyNumberFormat="0" applyAlignment="0" applyProtection="0">
      <alignment vertical="center"/>
    </xf>
    <xf numFmtId="0" fontId="39" fillId="22" borderId="10" applyNumberFormat="0" applyAlignment="0" applyProtection="0">
      <alignment vertical="center"/>
    </xf>
    <xf numFmtId="0" fontId="40" fillId="22" borderId="4" applyNumberFormat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31" borderId="11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23" borderId="6" applyNumberFormat="0" applyFont="0" applyAlignment="0" applyProtection="0">
      <alignment vertical="center"/>
    </xf>
    <xf numFmtId="0" fontId="49" fillId="0" borderId="0" applyNumberFormat="0" applyFont="0" applyFill="0" applyBorder="0" applyAlignment="0" applyProtection="0"/>
  </cellStyleXfs>
  <cellXfs count="143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ill="1" applyBorder="1" applyAlignment="1"/>
    <xf numFmtId="178" fontId="0" fillId="0" borderId="0" xfId="0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79" fontId="0" fillId="0" borderId="0" xfId="0" applyNumberFormat="1">
      <alignment vertical="center"/>
    </xf>
    <xf numFmtId="0" fontId="0" fillId="0" borderId="0" xfId="0" applyNumberForma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wrapText="1"/>
    </xf>
    <xf numFmtId="0" fontId="7" fillId="0" borderId="0" xfId="55">
      <alignment vertical="center"/>
    </xf>
    <xf numFmtId="0" fontId="7" fillId="0" borderId="0" xfId="55">
      <alignment vertical="center"/>
    </xf>
    <xf numFmtId="0" fontId="24" fillId="0" borderId="0" xfId="0" applyNumberFormat="1" applyFont="1" applyFill="1" applyBorder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NumberFormat="1" applyFont="1" applyFill="1" applyBorder="1" applyAlignment="1">
      <alignment wrapText="1"/>
    </xf>
    <xf numFmtId="0" fontId="2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178" fontId="25" fillId="0" borderId="0" xfId="0" applyNumberFormat="1" applyFont="1" applyFill="1" applyBorder="1" applyAlignment="1"/>
    <xf numFmtId="0" fontId="25" fillId="0" borderId="0" xfId="0" applyNumberFormat="1" applyFont="1" applyFill="1" applyBorder="1" applyAlignment="1"/>
    <xf numFmtId="179" fontId="24" fillId="0" borderId="0" xfId="0" applyNumberFormat="1" applyFont="1" applyFill="1" applyBorder="1" applyAlignment="1"/>
    <xf numFmtId="181" fontId="0" fillId="0" borderId="0" xfId="0" applyNumberFormat="1">
      <alignment vertical="center"/>
    </xf>
    <xf numFmtId="176" fontId="0" fillId="0" borderId="0" xfId="0" applyNumberFormat="1">
      <alignment vertical="center"/>
    </xf>
    <xf numFmtId="181" fontId="24" fillId="0" borderId="0" xfId="0" applyNumberFormat="1" applyFont="1" applyFill="1" applyBorder="1" applyAlignment="1">
      <alignment horizontal="center"/>
    </xf>
    <xf numFmtId="176" fontId="24" fillId="0" borderId="0" xfId="0" applyNumberFormat="1" applyFont="1" applyFill="1" applyBorder="1" applyAlignment="1">
      <alignment horizontal="center"/>
    </xf>
    <xf numFmtId="0" fontId="7" fillId="0" borderId="0" xfId="57" applyAlignment="1">
      <alignment horizontal="right" vertical="center"/>
    </xf>
    <xf numFmtId="180" fontId="0" fillId="0" borderId="0" xfId="0" applyNumberFormat="1">
      <alignment vertical="center"/>
    </xf>
    <xf numFmtId="0" fontId="7" fillId="0" borderId="0" xfId="55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4" fillId="34" borderId="0" xfId="0" applyFont="1" applyFill="1" applyAlignment="1">
      <alignment horizontal="center" vertical="center" wrapText="1"/>
    </xf>
    <xf numFmtId="0" fontId="27" fillId="34" borderId="0" xfId="0" applyFont="1" applyFill="1">
      <alignment vertical="center"/>
    </xf>
    <xf numFmtId="0" fontId="27" fillId="34" borderId="0" xfId="0" applyFont="1" applyFill="1" applyAlignment="1">
      <alignment horizontal="center" vertical="center" wrapText="1"/>
    </xf>
    <xf numFmtId="0" fontId="27" fillId="34" borderId="0" xfId="0" applyFont="1" applyFill="1" applyAlignment="1">
      <alignment horizontal="center" vertical="center"/>
    </xf>
    <xf numFmtId="178" fontId="27" fillId="34" borderId="0" xfId="0" applyNumberFormat="1" applyFont="1" applyFill="1">
      <alignment vertical="center"/>
    </xf>
    <xf numFmtId="180" fontId="27" fillId="34" borderId="0" xfId="0" applyNumberFormat="1" applyFont="1" applyFill="1">
      <alignment vertical="center"/>
    </xf>
    <xf numFmtId="0" fontId="27" fillId="34" borderId="12" xfId="0" applyFont="1" applyFill="1" applyBorder="1">
      <alignment vertical="center"/>
    </xf>
    <xf numFmtId="0" fontId="27" fillId="34" borderId="12" xfId="0" applyFont="1" applyFill="1" applyBorder="1" applyAlignment="1">
      <alignment horizontal="center" vertical="center" wrapText="1"/>
    </xf>
    <xf numFmtId="178" fontId="27" fillId="34" borderId="12" xfId="0" applyNumberFormat="1" applyFont="1" applyFill="1" applyBorder="1" applyAlignment="1">
      <alignment horizontal="center" vertical="center" wrapText="1"/>
    </xf>
    <xf numFmtId="180" fontId="27" fillId="34" borderId="12" xfId="0" applyNumberFormat="1" applyFont="1" applyFill="1" applyBorder="1" applyAlignment="1">
      <alignment horizontal="center" vertical="center" wrapText="1"/>
    </xf>
    <xf numFmtId="177" fontId="27" fillId="34" borderId="12" xfId="0" applyNumberFormat="1" applyFont="1" applyFill="1" applyBorder="1" applyAlignment="1">
      <alignment horizontal="center" vertical="center" wrapText="1"/>
    </xf>
    <xf numFmtId="177" fontId="27" fillId="34" borderId="12" xfId="0" applyNumberFormat="1" applyFont="1" applyFill="1" applyBorder="1">
      <alignment vertical="center"/>
    </xf>
    <xf numFmtId="178" fontId="27" fillId="34" borderId="12" xfId="55" applyNumberFormat="1" applyFont="1" applyFill="1" applyBorder="1">
      <alignment vertical="center"/>
    </xf>
    <xf numFmtId="0" fontId="27" fillId="34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7" fillId="0" borderId="12" xfId="55" applyBorder="1">
      <alignment vertical="center"/>
    </xf>
    <xf numFmtId="4" fontId="0" fillId="0" borderId="12" xfId="0" applyNumberFormat="1" applyBorder="1">
      <alignment vertical="center"/>
    </xf>
    <xf numFmtId="4" fontId="0" fillId="33" borderId="12" xfId="0" applyNumberFormat="1" applyFill="1" applyBorder="1">
      <alignment vertical="center"/>
    </xf>
    <xf numFmtId="0" fontId="0" fillId="0" borderId="0" xfId="0" applyBorder="1">
      <alignment vertical="center"/>
    </xf>
    <xf numFmtId="0" fontId="7" fillId="0" borderId="0" xfId="55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24" fillId="34" borderId="0" xfId="0" applyNumberFormat="1" applyFont="1" applyFill="1" applyBorder="1" applyAlignment="1">
      <alignment horizontal="center" wrapText="1"/>
    </xf>
    <xf numFmtId="0" fontId="24" fillId="34" borderId="0" xfId="0" applyNumberFormat="1" applyFont="1" applyFill="1" applyBorder="1" applyAlignment="1">
      <alignment wrapText="1"/>
    </xf>
    <xf numFmtId="0" fontId="0" fillId="34" borderId="0" xfId="0" applyNumberFormat="1" applyFont="1" applyFill="1" applyBorder="1" applyAlignment="1">
      <alignment horizontal="center" wrapText="1"/>
    </xf>
    <xf numFmtId="0" fontId="27" fillId="34" borderId="12" xfId="0" applyFont="1" applyFill="1" applyBorder="1" applyAlignment="1">
      <alignment horizontal="center" vertical="center" wrapText="1"/>
    </xf>
    <xf numFmtId="0" fontId="27" fillId="34" borderId="12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 wrapText="1"/>
    </xf>
    <xf numFmtId="0" fontId="27" fillId="34" borderId="14" xfId="0" applyFont="1" applyFill="1" applyBorder="1" applyAlignment="1">
      <alignment vertical="center" wrapText="1"/>
    </xf>
    <xf numFmtId="0" fontId="27" fillId="34" borderId="13" xfId="0" applyFont="1" applyFill="1" applyBorder="1" applyAlignment="1">
      <alignment vertical="center" wrapText="1"/>
    </xf>
    <xf numFmtId="0" fontId="0" fillId="34" borderId="12" xfId="0" applyFill="1" applyBorder="1">
      <alignment vertical="center"/>
    </xf>
    <xf numFmtId="180" fontId="0" fillId="34" borderId="12" xfId="0" applyNumberFormat="1" applyFill="1" applyBorder="1">
      <alignment vertical="center"/>
    </xf>
    <xf numFmtId="182" fontId="27" fillId="34" borderId="12" xfId="0" applyNumberFormat="1" applyFont="1" applyFill="1" applyBorder="1" applyAlignment="1">
      <alignment horizontal="center" vertical="center"/>
    </xf>
    <xf numFmtId="182" fontId="27" fillId="34" borderId="12" xfId="0" applyNumberFormat="1" applyFont="1" applyFill="1" applyBorder="1" applyAlignment="1">
      <alignment horizontal="center" vertical="center" wrapText="1"/>
    </xf>
    <xf numFmtId="183" fontId="27" fillId="34" borderId="12" xfId="0" applyNumberFormat="1" applyFont="1" applyFill="1" applyBorder="1" applyAlignment="1">
      <alignment horizontal="center" vertical="center" wrapText="1"/>
    </xf>
    <xf numFmtId="184" fontId="27" fillId="34" borderId="12" xfId="0" applyNumberFormat="1" applyFont="1" applyFill="1" applyBorder="1">
      <alignment vertical="center"/>
    </xf>
    <xf numFmtId="177" fontId="48" fillId="0" borderId="12" xfId="0" applyNumberFormat="1" applyFont="1" applyBorder="1">
      <alignment vertical="center"/>
    </xf>
    <xf numFmtId="184" fontId="27" fillId="34" borderId="12" xfId="0" applyNumberFormat="1" applyFont="1" applyFill="1" applyBorder="1" applyAlignment="1">
      <alignment horizontal="center" vertical="center" wrapText="1"/>
    </xf>
    <xf numFmtId="183" fontId="27" fillId="34" borderId="12" xfId="0" applyNumberFormat="1" applyFont="1" applyFill="1" applyBorder="1">
      <alignment vertical="center"/>
    </xf>
    <xf numFmtId="180" fontId="0" fillId="0" borderId="12" xfId="0" applyNumberFormat="1" applyBorder="1" applyAlignment="1">
      <alignment horizontal="center" vertical="center" wrapText="1"/>
    </xf>
    <xf numFmtId="180" fontId="0" fillId="0" borderId="12" xfId="0" applyNumberFormat="1" applyBorder="1">
      <alignment vertical="center"/>
    </xf>
    <xf numFmtId="3" fontId="0" fillId="0" borderId="12" xfId="0" applyNumberFormat="1" applyBorder="1">
      <alignment vertical="center"/>
    </xf>
    <xf numFmtId="3" fontId="0" fillId="0" borderId="12" xfId="0" applyNumberFormat="1" applyFont="1" applyBorder="1">
      <alignment vertical="center"/>
    </xf>
    <xf numFmtId="180" fontId="0" fillId="0" borderId="12" xfId="55" applyNumberFormat="1" applyFont="1" applyBorder="1">
      <alignment vertical="center"/>
    </xf>
    <xf numFmtId="180" fontId="0" fillId="0" borderId="12" xfId="0" applyNumberFormat="1" applyFont="1" applyBorder="1">
      <alignment vertical="center"/>
    </xf>
    <xf numFmtId="178" fontId="0" fillId="0" borderId="12" xfId="0" applyNumberFormat="1" applyBorder="1">
      <alignment vertical="center"/>
    </xf>
    <xf numFmtId="178" fontId="0" fillId="0" borderId="13" xfId="0" applyNumberFormat="1" applyBorder="1">
      <alignment vertical="center"/>
    </xf>
    <xf numFmtId="3" fontId="0" fillId="33" borderId="12" xfId="0" applyNumberFormat="1" applyFill="1" applyBorder="1">
      <alignment vertical="center"/>
    </xf>
    <xf numFmtId="183" fontId="0" fillId="0" borderId="12" xfId="0" applyNumberFormat="1" applyBorder="1">
      <alignment vertical="center"/>
    </xf>
    <xf numFmtId="183" fontId="27" fillId="34" borderId="12" xfId="55" applyNumberFormat="1" applyFont="1" applyFill="1" applyBorder="1">
      <alignment vertical="center"/>
    </xf>
    <xf numFmtId="182" fontId="0" fillId="0" borderId="12" xfId="0" applyNumberFormat="1" applyBorder="1">
      <alignment vertical="center"/>
    </xf>
    <xf numFmtId="185" fontId="0" fillId="0" borderId="12" xfId="0" applyNumberFormat="1" applyBorder="1">
      <alignment vertical="center"/>
    </xf>
    <xf numFmtId="180" fontId="0" fillId="0" borderId="0" xfId="0" applyNumberFormat="1" applyFont="1" applyFill="1" applyBorder="1" applyAlignment="1">
      <alignment horizontal="center"/>
    </xf>
    <xf numFmtId="0" fontId="7" fillId="0" borderId="0" xfId="55" applyAlignment="1">
      <alignment horizontal="center" vertical="center"/>
    </xf>
    <xf numFmtId="0" fontId="49" fillId="0" borderId="0" xfId="169" applyNumberFormat="1" applyFont="1" applyFill="1" applyBorder="1" applyAlignment="1">
      <alignment horizontal="center"/>
    </xf>
    <xf numFmtId="0" fontId="49" fillId="0" borderId="0" xfId="169" applyNumberFormat="1" applyFont="1" applyFill="1" applyBorder="1" applyAlignment="1"/>
    <xf numFmtId="0" fontId="50" fillId="0" borderId="0" xfId="0" applyNumberFormat="1" applyFont="1" applyFill="1" applyBorder="1" applyAlignment="1">
      <alignment horizontal="center" wrapText="1"/>
    </xf>
    <xf numFmtId="0" fontId="25" fillId="0" borderId="0" xfId="0" applyNumberFormat="1" applyFont="1" applyFill="1" applyBorder="1" applyAlignment="1">
      <alignment horizontal="center" wrapText="1"/>
    </xf>
    <xf numFmtId="181" fontId="25" fillId="0" borderId="0" xfId="0" applyNumberFormat="1" applyFont="1" applyFill="1" applyBorder="1" applyAlignment="1">
      <alignment horizontal="center"/>
    </xf>
    <xf numFmtId="177" fontId="0" fillId="0" borderId="0" xfId="0" applyNumberFormat="1">
      <alignment vertical="center"/>
    </xf>
    <xf numFmtId="0" fontId="49" fillId="0" borderId="0" xfId="169" applyNumberFormat="1" applyFont="1" applyFill="1" applyBorder="1" applyAlignment="1"/>
    <xf numFmtId="176" fontId="7" fillId="0" borderId="12" xfId="55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27" fillId="34" borderId="0" xfId="0" applyFont="1" applyFill="1" applyBorder="1" applyAlignment="1">
      <alignment horizontal="center" vertical="center"/>
    </xf>
    <xf numFmtId="180" fontId="27" fillId="34" borderId="0" xfId="0" applyNumberFormat="1" applyFont="1" applyFill="1" applyBorder="1" applyAlignment="1">
      <alignment horizontal="center" vertical="center" wrapText="1"/>
    </xf>
    <xf numFmtId="180" fontId="0" fillId="34" borderId="0" xfId="0" applyNumberFormat="1" applyFill="1" applyBorder="1">
      <alignment vertical="center"/>
    </xf>
    <xf numFmtId="185" fontId="0" fillId="0" borderId="0" xfId="0" applyNumberFormat="1" applyBorder="1">
      <alignment vertical="center"/>
    </xf>
    <xf numFmtId="183" fontId="27" fillId="34" borderId="0" xfId="0" applyNumberFormat="1" applyFont="1" applyFill="1">
      <alignment vertical="center"/>
    </xf>
    <xf numFmtId="176" fontId="27" fillId="34" borderId="0" xfId="0" applyNumberFormat="1" applyFont="1" applyFill="1">
      <alignment vertical="center"/>
    </xf>
    <xf numFmtId="177" fontId="7" fillId="0" borderId="0" xfId="55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185" fontId="0" fillId="0" borderId="0" xfId="0" applyNumberFormat="1">
      <alignment vertical="center"/>
    </xf>
    <xf numFmtId="184" fontId="7" fillId="0" borderId="0" xfId="55" applyNumberFormat="1" applyAlignment="1">
      <alignment horizontal="center" vertical="center"/>
    </xf>
    <xf numFmtId="0" fontId="50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178" fontId="27" fillId="34" borderId="12" xfId="0" applyNumberFormat="1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 wrapText="1"/>
    </xf>
    <xf numFmtId="178" fontId="0" fillId="0" borderId="16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27" fillId="34" borderId="14" xfId="0" applyFont="1" applyFill="1" applyBorder="1" applyAlignment="1">
      <alignment horizontal="center" vertical="center" wrapText="1"/>
    </xf>
    <xf numFmtId="0" fontId="27" fillId="34" borderId="13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52" fillId="0" borderId="0" xfId="0" applyFont="1">
      <alignment vertical="center"/>
    </xf>
    <xf numFmtId="0" fontId="52" fillId="0" borderId="0" xfId="0" applyFont="1" applyAlignment="1">
      <alignment horizontal="center" vertical="center"/>
    </xf>
    <xf numFmtId="0" fontId="53" fillId="0" borderId="2" xfId="0" applyFont="1" applyBorder="1" applyAlignment="1">
      <alignment horizontal="right" vertical="center" wrapText="1"/>
    </xf>
    <xf numFmtId="180" fontId="52" fillId="0" borderId="0" xfId="0" applyNumberFormat="1" applyFont="1">
      <alignment vertical="center"/>
    </xf>
    <xf numFmtId="0" fontId="53" fillId="0" borderId="0" xfId="0" applyFont="1" applyAlignment="1">
      <alignment horizontal="right" vertical="center" wrapText="1"/>
    </xf>
    <xf numFmtId="0" fontId="53" fillId="0" borderId="1" xfId="0" applyFont="1" applyBorder="1" applyAlignment="1">
      <alignment horizontal="right" vertical="center" wrapText="1"/>
    </xf>
    <xf numFmtId="0" fontId="52" fillId="0" borderId="0" xfId="0" quotePrefix="1" applyFont="1" applyAlignment="1">
      <alignment horizontal="center" vertical="center"/>
    </xf>
    <xf numFmtId="0" fontId="53" fillId="0" borderId="0" xfId="0" applyFont="1" applyFill="1" applyBorder="1" applyAlignment="1">
      <alignment horizontal="right" vertical="center" wrapText="1"/>
    </xf>
  </cellXfs>
  <cellStyles count="170">
    <cellStyle name="20% - 輔色1" xfId="143" builtinId="30" customBuiltin="1"/>
    <cellStyle name="20% - 輔色1 2" xfId="1"/>
    <cellStyle name="20% - 輔色1 3" xfId="2"/>
    <cellStyle name="20% - 輔色1 4" xfId="3"/>
    <cellStyle name="20% - 輔色2" xfId="147" builtinId="34" customBuiltin="1"/>
    <cellStyle name="20% - 輔色2 2" xfId="4"/>
    <cellStyle name="20% - 輔色2 3" xfId="5"/>
    <cellStyle name="20% - 輔色2 4" xfId="6"/>
    <cellStyle name="20% - 輔色3" xfId="151" builtinId="38" customBuiltin="1"/>
    <cellStyle name="20% - 輔色3 2" xfId="7"/>
    <cellStyle name="20% - 輔色3 3" xfId="8"/>
    <cellStyle name="20% - 輔色3 4" xfId="9"/>
    <cellStyle name="20% - 輔色4" xfId="155" builtinId="42" customBuiltin="1"/>
    <cellStyle name="20% - 輔色4 2" xfId="10"/>
    <cellStyle name="20% - 輔色4 3" xfId="11"/>
    <cellStyle name="20% - 輔色4 4" xfId="12"/>
    <cellStyle name="20% - 輔色5" xfId="159" builtinId="46" customBuiltin="1"/>
    <cellStyle name="20% - 輔色5 2" xfId="13"/>
    <cellStyle name="20% - 輔色5 3" xfId="14"/>
    <cellStyle name="20% - 輔色5 4" xfId="15"/>
    <cellStyle name="20% - 輔色6" xfId="163" builtinId="50" customBuiltin="1"/>
    <cellStyle name="20% - 輔色6 2" xfId="16"/>
    <cellStyle name="20% - 輔色6 3" xfId="17"/>
    <cellStyle name="20% - 輔色6 4" xfId="18"/>
    <cellStyle name="40% - 輔色1" xfId="144" builtinId="31" customBuiltin="1"/>
    <cellStyle name="40% - 輔色1 2" xfId="19"/>
    <cellStyle name="40% - 輔色1 3" xfId="20"/>
    <cellStyle name="40% - 輔色1 4" xfId="21"/>
    <cellStyle name="40% - 輔色2" xfId="148" builtinId="35" customBuiltin="1"/>
    <cellStyle name="40% - 輔色2 2" xfId="22"/>
    <cellStyle name="40% - 輔色2 3" xfId="23"/>
    <cellStyle name="40% - 輔色2 4" xfId="24"/>
    <cellStyle name="40% - 輔色3" xfId="152" builtinId="39" customBuiltin="1"/>
    <cellStyle name="40% - 輔色3 2" xfId="25"/>
    <cellStyle name="40% - 輔色3 3" xfId="26"/>
    <cellStyle name="40% - 輔色3 4" xfId="27"/>
    <cellStyle name="40% - 輔色4" xfId="156" builtinId="43" customBuiltin="1"/>
    <cellStyle name="40% - 輔色4 2" xfId="28"/>
    <cellStyle name="40% - 輔色4 3" xfId="29"/>
    <cellStyle name="40% - 輔色4 4" xfId="30"/>
    <cellStyle name="40% - 輔色5" xfId="160" builtinId="47" customBuiltin="1"/>
    <cellStyle name="40% - 輔色5 2" xfId="31"/>
    <cellStyle name="40% - 輔色5 3" xfId="32"/>
    <cellStyle name="40% - 輔色5 4" xfId="33"/>
    <cellStyle name="40% - 輔色6" xfId="164" builtinId="51" customBuiltin="1"/>
    <cellStyle name="40% - 輔色6 2" xfId="34"/>
    <cellStyle name="40% - 輔色6 3" xfId="35"/>
    <cellStyle name="40% - 輔色6 4" xfId="36"/>
    <cellStyle name="60% - 輔色1" xfId="145" builtinId="32" customBuiltin="1"/>
    <cellStyle name="60% - 輔色1 2" xfId="37"/>
    <cellStyle name="60% - 輔色1 3" xfId="38"/>
    <cellStyle name="60% - 輔色1 4" xfId="39"/>
    <cellStyle name="60% - 輔色2" xfId="149" builtinId="36" customBuiltin="1"/>
    <cellStyle name="60% - 輔色2 2" xfId="40"/>
    <cellStyle name="60% - 輔色2 3" xfId="41"/>
    <cellStyle name="60% - 輔色2 4" xfId="42"/>
    <cellStyle name="60% - 輔色3" xfId="153" builtinId="40" customBuiltin="1"/>
    <cellStyle name="60% - 輔色3 2" xfId="43"/>
    <cellStyle name="60% - 輔色3 3" xfId="44"/>
    <cellStyle name="60% - 輔色3 4" xfId="45"/>
    <cellStyle name="60% - 輔色4" xfId="157" builtinId="44" customBuiltin="1"/>
    <cellStyle name="60% - 輔色4 2" xfId="46"/>
    <cellStyle name="60% - 輔色4 3" xfId="47"/>
    <cellStyle name="60% - 輔色4 4" xfId="48"/>
    <cellStyle name="60% - 輔色5" xfId="161" builtinId="48" customBuiltin="1"/>
    <cellStyle name="60% - 輔色5 2" xfId="49"/>
    <cellStyle name="60% - 輔色5 3" xfId="50"/>
    <cellStyle name="60% - 輔色5 4" xfId="51"/>
    <cellStyle name="60% - 輔色6" xfId="165" builtinId="52" customBuiltin="1"/>
    <cellStyle name="60% - 輔色6 2" xfId="52"/>
    <cellStyle name="60% - 輔色6 3" xfId="53"/>
    <cellStyle name="60% - 輔色6 4" xfId="54"/>
    <cellStyle name="一般" xfId="0" builtinId="0"/>
    <cellStyle name="一般 2" xfId="55"/>
    <cellStyle name="一般 3" xfId="56"/>
    <cellStyle name="一般 4" xfId="57"/>
    <cellStyle name="一般 5" xfId="166"/>
    <cellStyle name="一般 6" xfId="169"/>
    <cellStyle name="中等" xfId="133" builtinId="28" customBuiltin="1"/>
    <cellStyle name="中等 2" xfId="58"/>
    <cellStyle name="中等 3" xfId="59"/>
    <cellStyle name="中等 4" xfId="60"/>
    <cellStyle name="合計" xfId="141" builtinId="25" customBuiltin="1"/>
    <cellStyle name="合計 2" xfId="61"/>
    <cellStyle name="合計 3" xfId="62"/>
    <cellStyle name="合計 4" xfId="63"/>
    <cellStyle name="好" xfId="131" builtinId="26" customBuiltin="1"/>
    <cellStyle name="好 2" xfId="64"/>
    <cellStyle name="好 3" xfId="65"/>
    <cellStyle name="好 4" xfId="66"/>
    <cellStyle name="計算方式" xfId="136" builtinId="22" customBuiltin="1"/>
    <cellStyle name="計算方式 2" xfId="67"/>
    <cellStyle name="計算方式 3" xfId="68"/>
    <cellStyle name="計算方式 4" xfId="69"/>
    <cellStyle name="連結的儲存格" xfId="137" builtinId="24" customBuiltin="1"/>
    <cellStyle name="連結的儲存格 2" xfId="70"/>
    <cellStyle name="連結的儲存格 3" xfId="71"/>
    <cellStyle name="連結的儲存格 4" xfId="72"/>
    <cellStyle name="備註 2" xfId="73"/>
    <cellStyle name="備註 3" xfId="74"/>
    <cellStyle name="備註 4" xfId="75"/>
    <cellStyle name="備註 5" xfId="168"/>
    <cellStyle name="說明文字" xfId="140" builtinId="53" customBuiltin="1"/>
    <cellStyle name="說明文字 2" xfId="76"/>
    <cellStyle name="說明文字 3" xfId="77"/>
    <cellStyle name="說明文字 4" xfId="78"/>
    <cellStyle name="輔色1" xfId="142" builtinId="29" customBuiltin="1"/>
    <cellStyle name="輔色1 2" xfId="79"/>
    <cellStyle name="輔色1 3" xfId="80"/>
    <cellStyle name="輔色1 4" xfId="81"/>
    <cellStyle name="輔色2" xfId="146" builtinId="33" customBuiltin="1"/>
    <cellStyle name="輔色2 2" xfId="82"/>
    <cellStyle name="輔色2 3" xfId="83"/>
    <cellStyle name="輔色2 4" xfId="84"/>
    <cellStyle name="輔色3" xfId="150" builtinId="37" customBuiltin="1"/>
    <cellStyle name="輔色3 2" xfId="85"/>
    <cellStyle name="輔色3 3" xfId="86"/>
    <cellStyle name="輔色3 4" xfId="87"/>
    <cellStyle name="輔色4" xfId="154" builtinId="41" customBuiltin="1"/>
    <cellStyle name="輔色4 2" xfId="88"/>
    <cellStyle name="輔色4 3" xfId="89"/>
    <cellStyle name="輔色4 4" xfId="90"/>
    <cellStyle name="輔色5" xfId="158" builtinId="45" customBuiltin="1"/>
    <cellStyle name="輔色5 2" xfId="91"/>
    <cellStyle name="輔色5 3" xfId="92"/>
    <cellStyle name="輔色5 4" xfId="93"/>
    <cellStyle name="輔色6" xfId="162" builtinId="49" customBuiltin="1"/>
    <cellStyle name="輔色6 2" xfId="94"/>
    <cellStyle name="輔色6 3" xfId="95"/>
    <cellStyle name="輔色6 4" xfId="96"/>
    <cellStyle name="標題 1" xfId="127" builtinId="16" customBuiltin="1"/>
    <cellStyle name="標題 1 2" xfId="97"/>
    <cellStyle name="標題 1 3" xfId="98"/>
    <cellStyle name="標題 1 4" xfId="99"/>
    <cellStyle name="標題 2" xfId="128" builtinId="17" customBuiltin="1"/>
    <cellStyle name="標題 2 2" xfId="100"/>
    <cellStyle name="標題 2 3" xfId="101"/>
    <cellStyle name="標題 2 4" xfId="102"/>
    <cellStyle name="標題 3" xfId="129" builtinId="18" customBuiltin="1"/>
    <cellStyle name="標題 3 2" xfId="103"/>
    <cellStyle name="標題 3 3" xfId="104"/>
    <cellStyle name="標題 3 4" xfId="105"/>
    <cellStyle name="標題 4" xfId="130" builtinId="19" customBuiltin="1"/>
    <cellStyle name="標題 4 2" xfId="106"/>
    <cellStyle name="標題 4 3" xfId="107"/>
    <cellStyle name="標題 4 4" xfId="108"/>
    <cellStyle name="標題 5" xfId="109"/>
    <cellStyle name="標題 6" xfId="110"/>
    <cellStyle name="標題 7" xfId="111"/>
    <cellStyle name="標題 8" xfId="167"/>
    <cellStyle name="輸入" xfId="134" builtinId="20" customBuiltin="1"/>
    <cellStyle name="輸入 2" xfId="112"/>
    <cellStyle name="輸入 3" xfId="113"/>
    <cellStyle name="輸入 4" xfId="114"/>
    <cellStyle name="輸出" xfId="135" builtinId="21" customBuiltin="1"/>
    <cellStyle name="輸出 2" xfId="115"/>
    <cellStyle name="輸出 3" xfId="116"/>
    <cellStyle name="輸出 4" xfId="117"/>
    <cellStyle name="檢查儲存格" xfId="138" builtinId="23" customBuiltin="1"/>
    <cellStyle name="檢查儲存格 2" xfId="118"/>
    <cellStyle name="檢查儲存格 3" xfId="119"/>
    <cellStyle name="檢查儲存格 4" xfId="120"/>
    <cellStyle name="壞" xfId="132" builtinId="27" customBuiltin="1"/>
    <cellStyle name="壞 2" xfId="121"/>
    <cellStyle name="壞 3" xfId="122"/>
    <cellStyle name="壞 4" xfId="123"/>
    <cellStyle name="警告文字" xfId="139" builtinId="11" customBuiltin="1"/>
    <cellStyle name="警告文字 2" xfId="124"/>
    <cellStyle name="警告文字 3" xfId="125"/>
    <cellStyle name="警告文字 4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8"/>
  <sheetViews>
    <sheetView topLeftCell="B4" workbookViewId="0">
      <selection activeCell="I13" sqref="I13:O13"/>
    </sheetView>
  </sheetViews>
  <sheetFormatPr defaultRowHeight="15.7"/>
  <cols>
    <col min="1" max="1" width="38.3125" customWidth="1"/>
    <col min="2" max="2" width="7.3125" style="4" customWidth="1"/>
    <col min="3" max="3" width="10.875" customWidth="1"/>
    <col min="4" max="4" width="9.5625" customWidth="1"/>
    <col min="5" max="5" width="10.5625" customWidth="1"/>
    <col min="6" max="6" width="9.875" customWidth="1"/>
    <col min="7" max="7" width="9.4375" customWidth="1"/>
    <col min="8" max="9" width="9.5625" customWidth="1"/>
    <col min="14" max="14" width="14" customWidth="1"/>
    <col min="15" max="15" width="10.6875" customWidth="1"/>
    <col min="22" max="22" width="9.5625" bestFit="1" customWidth="1"/>
  </cols>
  <sheetData>
    <row r="1" spans="1:15" s="33" customFormat="1">
      <c r="A1" s="128" t="s">
        <v>174</v>
      </c>
      <c r="B1" s="128"/>
      <c r="C1" s="128"/>
      <c r="D1" s="128"/>
      <c r="E1" s="128"/>
      <c r="F1" s="128"/>
      <c r="G1" s="128"/>
      <c r="H1" s="60"/>
      <c r="I1" s="130" t="s">
        <v>234</v>
      </c>
      <c r="J1" s="131"/>
      <c r="K1" s="131"/>
      <c r="L1" s="131"/>
      <c r="M1" s="131"/>
      <c r="N1" s="131"/>
      <c r="O1" s="131"/>
    </row>
    <row r="2" spans="1:15" s="12" customFormat="1" ht="31.35">
      <c r="A2" s="61" t="s">
        <v>175</v>
      </c>
      <c r="B2" s="62" t="s">
        <v>176</v>
      </c>
      <c r="C2" s="61" t="s">
        <v>177</v>
      </c>
      <c r="D2" s="61" t="s">
        <v>175</v>
      </c>
      <c r="E2" s="61" t="s">
        <v>178</v>
      </c>
      <c r="F2" s="61" t="s">
        <v>179</v>
      </c>
      <c r="G2" s="61" t="s">
        <v>180</v>
      </c>
      <c r="H2" s="61"/>
      <c r="I2" s="63" t="s">
        <v>233</v>
      </c>
      <c r="J2" s="61" t="s">
        <v>180</v>
      </c>
      <c r="K2" s="61" t="s">
        <v>181</v>
      </c>
      <c r="L2" s="61" t="s">
        <v>180</v>
      </c>
      <c r="M2" s="61" t="s">
        <v>182</v>
      </c>
      <c r="N2" s="89" t="s">
        <v>180</v>
      </c>
      <c r="O2" s="89" t="s">
        <v>305</v>
      </c>
    </row>
    <row r="3" spans="1:15" ht="16.7">
      <c r="A3" s="64" t="s">
        <v>183</v>
      </c>
      <c r="B3" s="62"/>
      <c r="C3" s="64"/>
      <c r="D3" s="64"/>
      <c r="E3" s="64"/>
      <c r="F3" s="64"/>
      <c r="G3" s="64"/>
      <c r="H3" s="64"/>
      <c r="I3" s="64"/>
      <c r="J3" s="64"/>
      <c r="K3" s="65"/>
      <c r="L3" s="65"/>
      <c r="M3" s="64"/>
      <c r="N3" s="90"/>
      <c r="O3" s="90"/>
    </row>
    <row r="4" spans="1:15">
      <c r="A4" s="64" t="s">
        <v>184</v>
      </c>
      <c r="B4" s="62" t="s">
        <v>185</v>
      </c>
      <c r="C4" s="98">
        <v>14423</v>
      </c>
      <c r="D4" s="98">
        <v>12313</v>
      </c>
      <c r="E4" s="66">
        <v>12320.5</v>
      </c>
      <c r="F4" s="98">
        <v>12343</v>
      </c>
      <c r="G4" s="64">
        <v>1.76</v>
      </c>
      <c r="H4" s="64"/>
      <c r="I4" s="92">
        <v>12676</v>
      </c>
      <c r="J4" s="93">
        <v>0</v>
      </c>
      <c r="K4" s="92">
        <v>12313</v>
      </c>
      <c r="L4" s="93">
        <v>0</v>
      </c>
      <c r="M4" s="92">
        <v>12313</v>
      </c>
      <c r="N4" s="93">
        <v>6.2E-2</v>
      </c>
      <c r="O4" s="94">
        <f>J4+L4+N4</f>
        <v>6.2E-2</v>
      </c>
    </row>
    <row r="5" spans="1:15">
      <c r="A5" s="64" t="s">
        <v>186</v>
      </c>
      <c r="B5" s="62" t="s">
        <v>187</v>
      </c>
      <c r="C5" s="98">
        <v>16917</v>
      </c>
      <c r="D5" s="98">
        <v>12786</v>
      </c>
      <c r="E5" s="66">
        <v>12831.8</v>
      </c>
      <c r="F5" s="98">
        <v>13073</v>
      </c>
      <c r="G5" s="64">
        <v>1.82</v>
      </c>
      <c r="H5" s="64"/>
      <c r="I5" s="92">
        <v>11837</v>
      </c>
      <c r="J5" s="93">
        <v>1E-3</v>
      </c>
      <c r="K5" s="92">
        <v>11784</v>
      </c>
      <c r="L5" s="93">
        <v>1.4999999999999999E-2</v>
      </c>
      <c r="M5" s="92">
        <v>11784</v>
      </c>
      <c r="N5" s="93">
        <v>7.8E-2</v>
      </c>
      <c r="O5" s="94">
        <f t="shared" ref="O5:O11" si="0">J5+L5+N5</f>
        <v>9.4E-2</v>
      </c>
    </row>
    <row r="6" spans="1:15">
      <c r="A6" s="64" t="s">
        <v>188</v>
      </c>
      <c r="B6" s="62" t="s">
        <v>189</v>
      </c>
      <c r="C6" s="98">
        <v>16453</v>
      </c>
      <c r="D6" s="98">
        <v>12443</v>
      </c>
      <c r="E6" s="66">
        <v>12468.95</v>
      </c>
      <c r="F6" s="98">
        <v>12616</v>
      </c>
      <c r="G6" s="64">
        <v>1.79</v>
      </c>
      <c r="H6" s="64"/>
      <c r="I6" s="92">
        <v>13079</v>
      </c>
      <c r="J6" s="93">
        <v>0</v>
      </c>
      <c r="K6" s="92">
        <v>12443</v>
      </c>
      <c r="L6" s="93">
        <v>0</v>
      </c>
      <c r="M6" s="92">
        <v>12443</v>
      </c>
      <c r="N6" s="93">
        <v>0.25</v>
      </c>
      <c r="O6" s="94">
        <f t="shared" si="0"/>
        <v>0.25</v>
      </c>
    </row>
    <row r="7" spans="1:15">
      <c r="A7" s="64" t="s">
        <v>190</v>
      </c>
      <c r="B7" s="62" t="s">
        <v>191</v>
      </c>
      <c r="C7" s="98">
        <v>17461</v>
      </c>
      <c r="D7" s="98">
        <v>13637</v>
      </c>
      <c r="E7" s="66">
        <v>13637.75</v>
      </c>
      <c r="F7" s="98">
        <v>13647</v>
      </c>
      <c r="G7" s="64">
        <v>1.89</v>
      </c>
      <c r="H7" s="64"/>
      <c r="I7" s="92">
        <v>14023</v>
      </c>
      <c r="J7" s="93">
        <v>0</v>
      </c>
      <c r="K7" s="92">
        <v>13535</v>
      </c>
      <c r="L7" s="93">
        <v>0</v>
      </c>
      <c r="M7" s="92">
        <v>13535</v>
      </c>
      <c r="N7" s="93">
        <v>7.8E-2</v>
      </c>
      <c r="O7" s="94">
        <f t="shared" si="0"/>
        <v>7.8E-2</v>
      </c>
    </row>
    <row r="8" spans="1:15">
      <c r="A8" s="64" t="s">
        <v>192</v>
      </c>
      <c r="B8" s="62" t="s">
        <v>193</v>
      </c>
      <c r="C8" s="98">
        <v>18014</v>
      </c>
      <c r="D8" s="98">
        <v>13128</v>
      </c>
      <c r="E8" s="66">
        <v>13219.4</v>
      </c>
      <c r="F8" s="98">
        <v>13650</v>
      </c>
      <c r="G8" s="64">
        <v>1.68</v>
      </c>
      <c r="H8" s="64"/>
      <c r="I8" s="92">
        <v>13620</v>
      </c>
      <c r="J8" s="93">
        <v>0</v>
      </c>
      <c r="K8" s="92">
        <v>13128</v>
      </c>
      <c r="L8" s="93">
        <v>0</v>
      </c>
      <c r="M8" s="92">
        <v>13128</v>
      </c>
      <c r="N8" s="93">
        <v>6.2E-2</v>
      </c>
      <c r="O8" s="94">
        <f t="shared" si="0"/>
        <v>6.2E-2</v>
      </c>
    </row>
    <row r="9" spans="1:15">
      <c r="A9" s="64" t="s">
        <v>194</v>
      </c>
      <c r="B9" s="62" t="s">
        <v>195</v>
      </c>
      <c r="C9" s="98">
        <v>15531</v>
      </c>
      <c r="D9" s="98">
        <v>13233</v>
      </c>
      <c r="E9" s="66">
        <v>13315.5</v>
      </c>
      <c r="F9" s="98">
        <v>13896</v>
      </c>
      <c r="G9" s="64">
        <v>1.32</v>
      </c>
      <c r="H9" s="64"/>
      <c r="I9" s="92">
        <v>13374</v>
      </c>
      <c r="J9" s="93">
        <v>0</v>
      </c>
      <c r="K9" s="92">
        <v>13233</v>
      </c>
      <c r="L9" s="93">
        <v>0</v>
      </c>
      <c r="M9" s="92">
        <v>13233</v>
      </c>
      <c r="N9" s="93">
        <v>4.5999999999999999E-2</v>
      </c>
      <c r="O9" s="94">
        <f t="shared" si="0"/>
        <v>4.5999999999999999E-2</v>
      </c>
    </row>
    <row r="10" spans="1:15">
      <c r="A10" s="64" t="s">
        <v>196</v>
      </c>
      <c r="B10" s="62" t="s">
        <v>197</v>
      </c>
      <c r="C10" s="98">
        <v>11765</v>
      </c>
      <c r="D10" s="98">
        <v>11249</v>
      </c>
      <c r="E10" s="66">
        <v>11275.6</v>
      </c>
      <c r="F10" s="98">
        <v>11330</v>
      </c>
      <c r="G10" s="64">
        <v>1.3</v>
      </c>
      <c r="H10" s="64"/>
      <c r="I10" s="92">
        <v>10371</v>
      </c>
      <c r="J10" s="93">
        <v>1E-3</v>
      </c>
      <c r="K10" s="92">
        <v>10249</v>
      </c>
      <c r="L10" s="93">
        <v>0</v>
      </c>
      <c r="M10" s="92">
        <v>10249</v>
      </c>
      <c r="N10" s="93">
        <v>4.5999999999999999E-2</v>
      </c>
      <c r="O10" s="94">
        <f t="shared" si="0"/>
        <v>4.7E-2</v>
      </c>
    </row>
    <row r="11" spans="1:15">
      <c r="A11" s="64" t="s">
        <v>198</v>
      </c>
      <c r="B11" s="62" t="s">
        <v>199</v>
      </c>
      <c r="C11" s="98">
        <v>13776</v>
      </c>
      <c r="D11" s="98">
        <v>11902</v>
      </c>
      <c r="E11" s="66">
        <v>11912.8</v>
      </c>
      <c r="F11" s="98">
        <v>11938</v>
      </c>
      <c r="G11" s="64">
        <v>1.45</v>
      </c>
      <c r="H11" s="64"/>
      <c r="I11" s="92">
        <v>11938</v>
      </c>
      <c r="J11" s="93">
        <v>0</v>
      </c>
      <c r="K11" s="92">
        <v>11902</v>
      </c>
      <c r="L11" s="93">
        <v>0</v>
      </c>
      <c r="M11" s="92">
        <v>11902</v>
      </c>
      <c r="N11" s="93">
        <v>6.2E-2</v>
      </c>
      <c r="O11" s="94">
        <f t="shared" si="0"/>
        <v>6.2E-2</v>
      </c>
    </row>
    <row r="12" spans="1:15" ht="16.7">
      <c r="A12" s="70"/>
      <c r="B12" s="71"/>
      <c r="C12" s="96"/>
      <c r="D12" s="96"/>
      <c r="E12" s="70"/>
      <c r="F12" s="96"/>
      <c r="G12" s="70"/>
      <c r="H12" s="68"/>
      <c r="I12" s="68"/>
      <c r="J12" s="68"/>
      <c r="K12" s="68"/>
      <c r="L12" s="69"/>
      <c r="M12" s="68"/>
      <c r="N12" s="68" t="s">
        <v>314</v>
      </c>
      <c r="O12" s="31">
        <f>AVERAGE(O4:O11)</f>
        <v>8.7625000000000008E-2</v>
      </c>
    </row>
    <row r="13" spans="1:15" ht="16.7">
      <c r="A13" s="64" t="s">
        <v>200</v>
      </c>
      <c r="B13" s="62"/>
      <c r="C13" s="95"/>
      <c r="D13" s="95"/>
      <c r="E13" s="64"/>
      <c r="F13" s="95"/>
      <c r="G13" s="64"/>
      <c r="I13" t="s">
        <v>308</v>
      </c>
      <c r="J13" t="s">
        <v>307</v>
      </c>
      <c r="K13" t="s">
        <v>309</v>
      </c>
      <c r="L13" s="15" t="s">
        <v>310</v>
      </c>
      <c r="M13" t="s">
        <v>311</v>
      </c>
      <c r="N13" t="s">
        <v>312</v>
      </c>
      <c r="O13" t="s">
        <v>313</v>
      </c>
    </row>
    <row r="14" spans="1:15" ht="16.7">
      <c r="A14" s="64" t="s">
        <v>184</v>
      </c>
      <c r="B14" s="62" t="s">
        <v>185</v>
      </c>
      <c r="C14" s="98">
        <v>14423</v>
      </c>
      <c r="D14" s="97">
        <v>12313</v>
      </c>
      <c r="E14" s="67">
        <v>12313</v>
      </c>
      <c r="F14" s="97">
        <v>12313</v>
      </c>
      <c r="G14" s="64">
        <v>2.46</v>
      </c>
      <c r="I14" s="92">
        <v>12313</v>
      </c>
      <c r="J14" s="98">
        <v>12313</v>
      </c>
      <c r="K14" s="97">
        <v>12313</v>
      </c>
      <c r="L14" s="97">
        <v>12313</v>
      </c>
      <c r="M14" s="111">
        <f>(J14-$I14)/$I14*100</f>
        <v>0</v>
      </c>
      <c r="N14" s="111">
        <f>(K14-$I14)/$I14*100</f>
        <v>0</v>
      </c>
      <c r="O14" s="111">
        <f>(L14-$I14)/$I14*100</f>
        <v>0</v>
      </c>
    </row>
    <row r="15" spans="1:15" ht="16.7">
      <c r="A15" s="64" t="s">
        <v>186</v>
      </c>
      <c r="B15" s="62" t="s">
        <v>187</v>
      </c>
      <c r="C15" s="98">
        <v>16917</v>
      </c>
      <c r="D15" s="98">
        <v>11786</v>
      </c>
      <c r="E15" s="66">
        <v>11795.9</v>
      </c>
      <c r="F15" s="98">
        <v>11826</v>
      </c>
      <c r="G15" s="64">
        <v>2.5499999999999998</v>
      </c>
      <c r="I15" s="92">
        <v>11784</v>
      </c>
      <c r="J15" s="98">
        <v>12786</v>
      </c>
      <c r="K15" s="98">
        <v>11786</v>
      </c>
      <c r="L15" s="91">
        <v>11786</v>
      </c>
      <c r="M15" s="111">
        <f t="shared" ref="M15:O21" si="1">(J15-$I15)/$I15*100</f>
        <v>8.5030549898167003</v>
      </c>
      <c r="N15" s="111">
        <f t="shared" si="1"/>
        <v>1.6972165648336725E-2</v>
      </c>
      <c r="O15" s="111">
        <f t="shared" si="1"/>
        <v>1.6972165648336725E-2</v>
      </c>
    </row>
    <row r="16" spans="1:15" ht="16.7">
      <c r="A16" s="64" t="s">
        <v>188</v>
      </c>
      <c r="B16" s="62" t="s">
        <v>189</v>
      </c>
      <c r="C16" s="98">
        <v>16453</v>
      </c>
      <c r="D16" s="98">
        <v>12443</v>
      </c>
      <c r="E16" s="66">
        <v>12494.95</v>
      </c>
      <c r="F16" s="98">
        <v>12617</v>
      </c>
      <c r="G16" s="64">
        <v>2.5099999999999998</v>
      </c>
      <c r="I16" s="92">
        <v>12443</v>
      </c>
      <c r="J16" s="98">
        <v>12443</v>
      </c>
      <c r="K16" s="98">
        <v>12443</v>
      </c>
      <c r="L16" s="91">
        <v>12443</v>
      </c>
      <c r="M16" s="111">
        <f t="shared" si="1"/>
        <v>0</v>
      </c>
      <c r="N16" s="111">
        <f t="shared" si="1"/>
        <v>0</v>
      </c>
      <c r="O16" s="111">
        <f t="shared" si="1"/>
        <v>0</v>
      </c>
    </row>
    <row r="17" spans="1:15" ht="16.7">
      <c r="A17" s="64" t="s">
        <v>190</v>
      </c>
      <c r="B17" s="62" t="s">
        <v>191</v>
      </c>
      <c r="C17" s="98">
        <v>17461</v>
      </c>
      <c r="D17" s="98">
        <v>13535</v>
      </c>
      <c r="E17" s="66">
        <v>13648.3</v>
      </c>
      <c r="F17" s="98">
        <v>13838</v>
      </c>
      <c r="G17" s="64">
        <v>2.65</v>
      </c>
      <c r="I17" s="92">
        <v>13535</v>
      </c>
      <c r="J17" s="98">
        <v>13637</v>
      </c>
      <c r="K17" s="98">
        <v>13535</v>
      </c>
      <c r="L17" s="91">
        <v>13535</v>
      </c>
      <c r="M17" s="111">
        <f t="shared" si="1"/>
        <v>0.75360177318064281</v>
      </c>
      <c r="N17" s="111">
        <f t="shared" si="1"/>
        <v>0</v>
      </c>
      <c r="O17" s="111">
        <f t="shared" si="1"/>
        <v>0</v>
      </c>
    </row>
    <row r="18" spans="1:15" ht="16.7">
      <c r="A18" s="64" t="s">
        <v>192</v>
      </c>
      <c r="B18" s="62" t="s">
        <v>193</v>
      </c>
      <c r="C18" s="98">
        <v>18014</v>
      </c>
      <c r="D18" s="98">
        <v>13128</v>
      </c>
      <c r="E18" s="66">
        <v>13128</v>
      </c>
      <c r="F18" s="98">
        <v>13128</v>
      </c>
      <c r="G18" s="64">
        <v>2.35</v>
      </c>
      <c r="I18" s="92">
        <v>13128</v>
      </c>
      <c r="J18" s="98">
        <v>13128</v>
      </c>
      <c r="K18" s="98">
        <v>13128</v>
      </c>
      <c r="L18" s="91">
        <v>13128</v>
      </c>
      <c r="M18" s="111">
        <f t="shared" si="1"/>
        <v>0</v>
      </c>
      <c r="N18" s="111">
        <f t="shared" si="1"/>
        <v>0</v>
      </c>
      <c r="O18" s="111">
        <f t="shared" si="1"/>
        <v>0</v>
      </c>
    </row>
    <row r="19" spans="1:15" ht="16.7">
      <c r="A19" s="64" t="s">
        <v>194</v>
      </c>
      <c r="B19" s="62" t="s">
        <v>195</v>
      </c>
      <c r="C19" s="98">
        <v>15531</v>
      </c>
      <c r="D19" s="98">
        <v>13233</v>
      </c>
      <c r="E19" s="66">
        <v>13233</v>
      </c>
      <c r="F19" s="98">
        <v>13233</v>
      </c>
      <c r="G19" s="64">
        <v>1.85</v>
      </c>
      <c r="I19" s="92">
        <v>13233</v>
      </c>
      <c r="J19" s="98">
        <v>13233</v>
      </c>
      <c r="K19" s="98">
        <v>13233</v>
      </c>
      <c r="L19" s="91">
        <v>13233</v>
      </c>
      <c r="M19" s="111">
        <f t="shared" si="1"/>
        <v>0</v>
      </c>
      <c r="N19" s="111">
        <f t="shared" si="1"/>
        <v>0</v>
      </c>
      <c r="O19" s="111">
        <f t="shared" si="1"/>
        <v>0</v>
      </c>
    </row>
    <row r="20" spans="1:15" ht="16.7">
      <c r="A20" s="64" t="s">
        <v>196</v>
      </c>
      <c r="B20" s="62" t="s">
        <v>197</v>
      </c>
      <c r="C20" s="98">
        <v>11765</v>
      </c>
      <c r="D20" s="98">
        <v>10290</v>
      </c>
      <c r="E20" s="66">
        <v>10290</v>
      </c>
      <c r="F20" s="98">
        <v>10290</v>
      </c>
      <c r="G20" s="64">
        <v>1.82</v>
      </c>
      <c r="I20" s="92">
        <v>10249</v>
      </c>
      <c r="J20" s="98">
        <v>11249</v>
      </c>
      <c r="K20" s="98">
        <v>10290</v>
      </c>
      <c r="L20" s="91">
        <v>10249</v>
      </c>
      <c r="M20" s="111">
        <f t="shared" si="1"/>
        <v>9.7570494682408047</v>
      </c>
      <c r="N20" s="111">
        <f t="shared" si="1"/>
        <v>0.40003902819787296</v>
      </c>
      <c r="O20" s="111">
        <f t="shared" si="1"/>
        <v>0</v>
      </c>
    </row>
    <row r="21" spans="1:15" ht="16.7">
      <c r="A21" s="64" t="s">
        <v>198</v>
      </c>
      <c r="B21" s="62" t="s">
        <v>199</v>
      </c>
      <c r="C21" s="98">
        <v>13776</v>
      </c>
      <c r="D21" s="98">
        <v>11902</v>
      </c>
      <c r="E21" s="66">
        <v>11902</v>
      </c>
      <c r="F21" s="98">
        <v>11902</v>
      </c>
      <c r="G21" s="64">
        <v>2.0299999999999998</v>
      </c>
      <c r="I21" s="92">
        <v>11902</v>
      </c>
      <c r="J21" s="98">
        <v>11902</v>
      </c>
      <c r="K21" s="98">
        <v>11902</v>
      </c>
      <c r="L21" s="91">
        <v>11902</v>
      </c>
      <c r="M21" s="111">
        <f t="shared" si="1"/>
        <v>0</v>
      </c>
      <c r="N21" s="111">
        <f t="shared" si="1"/>
        <v>0</v>
      </c>
      <c r="O21" s="111">
        <f t="shared" si="1"/>
        <v>0</v>
      </c>
    </row>
    <row r="22" spans="1:15">
      <c r="A22" s="70"/>
      <c r="B22" s="71"/>
      <c r="C22" s="70"/>
      <c r="D22" s="70"/>
      <c r="E22" s="70"/>
      <c r="F22" s="70"/>
      <c r="G22" s="70"/>
      <c r="I22" s="45"/>
      <c r="J22" s="44"/>
      <c r="K22" s="45"/>
      <c r="L22" s="68" t="s">
        <v>314</v>
      </c>
      <c r="M22" s="27">
        <f>AVERAGE(M14:M21)</f>
        <v>2.3767132789047682</v>
      </c>
      <c r="N22" s="27">
        <f>AVERAGE(N14:N21)</f>
        <v>5.2126399230776208E-2</v>
      </c>
      <c r="O22" s="27">
        <f>AVERAGE(O14:O21)</f>
        <v>2.1215207060420907E-3</v>
      </c>
    </row>
    <row r="23" spans="1:15">
      <c r="A23" s="64" t="s">
        <v>244</v>
      </c>
      <c r="B23" s="62"/>
      <c r="C23" s="64"/>
      <c r="D23" s="64"/>
      <c r="E23" s="64"/>
      <c r="F23" s="64"/>
      <c r="G23" s="64"/>
      <c r="I23" s="41"/>
      <c r="J23" s="12"/>
      <c r="K23" s="12"/>
      <c r="L23" s="12"/>
      <c r="M23" s="12"/>
      <c r="N23" s="12"/>
    </row>
    <row r="24" spans="1:15" ht="16.7">
      <c r="A24" s="64" t="s">
        <v>184</v>
      </c>
      <c r="B24" s="62" t="s">
        <v>185</v>
      </c>
      <c r="C24" s="91">
        <v>14423</v>
      </c>
      <c r="D24" s="97">
        <v>12313</v>
      </c>
      <c r="E24" s="67">
        <v>12313</v>
      </c>
      <c r="F24" s="97">
        <v>12313</v>
      </c>
      <c r="G24" s="64">
        <v>0.33</v>
      </c>
      <c r="I24" s="42"/>
      <c r="J24" s="15"/>
      <c r="K24" s="42"/>
      <c r="L24" s="15"/>
      <c r="M24" s="42"/>
      <c r="N24" s="15"/>
    </row>
    <row r="25" spans="1:15" ht="16.7">
      <c r="A25" s="64" t="s">
        <v>186</v>
      </c>
      <c r="B25" s="62" t="s">
        <v>187</v>
      </c>
      <c r="C25" s="91">
        <v>16917</v>
      </c>
      <c r="D25" s="91">
        <v>11786</v>
      </c>
      <c r="E25" s="66">
        <v>11793.2</v>
      </c>
      <c r="F25" s="91">
        <v>11814</v>
      </c>
      <c r="G25" s="64">
        <v>0.16</v>
      </c>
      <c r="I25" s="42"/>
      <c r="J25" s="15"/>
      <c r="K25" s="42"/>
      <c r="L25" s="15"/>
      <c r="M25" s="42"/>
      <c r="N25" s="15"/>
    </row>
    <row r="26" spans="1:15" ht="16.7">
      <c r="A26" s="64" t="s">
        <v>188</v>
      </c>
      <c r="B26" s="62" t="s">
        <v>189</v>
      </c>
      <c r="C26" s="91">
        <v>16453</v>
      </c>
      <c r="D26" s="91">
        <v>12443</v>
      </c>
      <c r="E26" s="66">
        <v>12443.6</v>
      </c>
      <c r="F26" s="91">
        <v>12455</v>
      </c>
      <c r="G26" s="64">
        <v>0.13</v>
      </c>
      <c r="I26" s="42"/>
      <c r="J26" s="15"/>
      <c r="K26" s="42"/>
      <c r="L26" s="15"/>
      <c r="M26" s="42"/>
      <c r="N26" s="15"/>
    </row>
    <row r="27" spans="1:15" ht="16.7">
      <c r="A27" s="64" t="s">
        <v>190</v>
      </c>
      <c r="B27" s="62" t="s">
        <v>191</v>
      </c>
      <c r="C27" s="91">
        <v>17461</v>
      </c>
      <c r="D27" s="91">
        <v>13535</v>
      </c>
      <c r="E27" s="66">
        <v>13600.5</v>
      </c>
      <c r="F27" s="91">
        <v>13692</v>
      </c>
      <c r="G27" s="64">
        <v>0.14000000000000001</v>
      </c>
      <c r="I27" s="42"/>
      <c r="J27" s="15"/>
      <c r="K27" s="42"/>
      <c r="L27" s="15"/>
      <c r="M27" s="42"/>
      <c r="N27" s="15"/>
    </row>
    <row r="28" spans="1:15" ht="16.7">
      <c r="A28" s="64" t="s">
        <v>192</v>
      </c>
      <c r="B28" s="62" t="s">
        <v>193</v>
      </c>
      <c r="C28" s="91">
        <v>18014</v>
      </c>
      <c r="D28" s="91">
        <v>13128</v>
      </c>
      <c r="E28" s="66">
        <v>13142.2</v>
      </c>
      <c r="F28" s="91">
        <v>13199</v>
      </c>
      <c r="G28" s="64">
        <v>0.15</v>
      </c>
      <c r="I28" s="42"/>
      <c r="J28" s="15"/>
      <c r="K28" s="42"/>
      <c r="L28" s="15"/>
      <c r="M28" s="42"/>
      <c r="N28" s="15"/>
    </row>
    <row r="29" spans="1:15" ht="16.7">
      <c r="A29" s="64" t="s">
        <v>194</v>
      </c>
      <c r="B29" s="62" t="s">
        <v>195</v>
      </c>
      <c r="C29" s="91">
        <v>15531</v>
      </c>
      <c r="D29" s="91">
        <v>13233</v>
      </c>
      <c r="E29" s="66">
        <v>13463.75</v>
      </c>
      <c r="F29" s="91">
        <v>13941</v>
      </c>
      <c r="G29" s="64">
        <v>0.21</v>
      </c>
      <c r="I29" s="42"/>
      <c r="J29" s="15"/>
      <c r="K29" s="42"/>
      <c r="L29" s="15"/>
      <c r="M29" s="42"/>
      <c r="N29" s="15"/>
    </row>
    <row r="30" spans="1:15" ht="16.7">
      <c r="A30" s="64" t="s">
        <v>196</v>
      </c>
      <c r="B30" s="62" t="s">
        <v>197</v>
      </c>
      <c r="C30" s="91">
        <v>11765</v>
      </c>
      <c r="D30" s="91">
        <v>10249</v>
      </c>
      <c r="E30" s="66">
        <v>10279.75</v>
      </c>
      <c r="F30" s="91">
        <v>10290</v>
      </c>
      <c r="G30" s="64">
        <v>0.15</v>
      </c>
      <c r="I30" s="42"/>
      <c r="J30" s="15"/>
      <c r="K30" s="42"/>
      <c r="L30" s="15"/>
      <c r="M30" s="42"/>
      <c r="N30" s="15"/>
    </row>
    <row r="31" spans="1:15" ht="16.7">
      <c r="A31" s="64" t="s">
        <v>198</v>
      </c>
      <c r="B31" s="62" t="s">
        <v>199</v>
      </c>
      <c r="C31" s="91">
        <v>13776</v>
      </c>
      <c r="D31" s="91">
        <v>11902</v>
      </c>
      <c r="E31" s="66">
        <v>11902</v>
      </c>
      <c r="F31" s="91">
        <v>11902</v>
      </c>
      <c r="G31" s="64">
        <v>0.19</v>
      </c>
      <c r="I31" s="42"/>
      <c r="J31" s="15"/>
      <c r="K31" s="42"/>
      <c r="L31" s="15"/>
      <c r="M31" s="42"/>
      <c r="N31" s="15"/>
    </row>
    <row r="35" spans="1:30" ht="16.7">
      <c r="A35" s="52"/>
      <c r="B35" s="76"/>
      <c r="C35" s="52"/>
      <c r="D35" s="129" t="s">
        <v>183</v>
      </c>
      <c r="E35" s="129"/>
      <c r="F35" s="129"/>
      <c r="G35" s="129"/>
      <c r="H35" s="127" t="s">
        <v>200</v>
      </c>
      <c r="I35" s="127"/>
      <c r="J35" s="127"/>
      <c r="K35" s="127"/>
      <c r="L35" s="127" t="s">
        <v>243</v>
      </c>
      <c r="M35" s="127"/>
      <c r="N35" s="127"/>
      <c r="O35" s="127"/>
      <c r="P35" s="52"/>
      <c r="Q35" s="126" t="s">
        <v>234</v>
      </c>
      <c r="R35" s="127"/>
      <c r="S35" s="126"/>
      <c r="T35" s="127"/>
      <c r="U35" s="126"/>
      <c r="V35" s="127"/>
      <c r="AA35" s="15"/>
    </row>
    <row r="36" spans="1:30" ht="25.35">
      <c r="A36" s="75" t="s">
        <v>201</v>
      </c>
      <c r="B36" s="75" t="s">
        <v>176</v>
      </c>
      <c r="C36" s="75" t="s">
        <v>177</v>
      </c>
      <c r="D36" s="75" t="s">
        <v>202</v>
      </c>
      <c r="E36" s="75" t="s">
        <v>203</v>
      </c>
      <c r="F36" s="75" t="s">
        <v>204</v>
      </c>
      <c r="G36" s="75" t="s">
        <v>180</v>
      </c>
      <c r="H36" s="75" t="s">
        <v>202</v>
      </c>
      <c r="I36" s="75" t="s">
        <v>203</v>
      </c>
      <c r="J36" s="75" t="s">
        <v>204</v>
      </c>
      <c r="K36" s="75" t="s">
        <v>180</v>
      </c>
      <c r="L36" s="77" t="s">
        <v>202</v>
      </c>
      <c r="M36" s="77" t="s">
        <v>203</v>
      </c>
      <c r="N36" s="77" t="s">
        <v>204</v>
      </c>
      <c r="O36" s="77" t="s">
        <v>180</v>
      </c>
      <c r="P36" s="75"/>
      <c r="Q36" s="54" t="s">
        <v>233</v>
      </c>
      <c r="R36" s="55" t="s">
        <v>180</v>
      </c>
      <c r="S36" s="54" t="s">
        <v>181</v>
      </c>
      <c r="T36" s="55" t="s">
        <v>180</v>
      </c>
      <c r="U36" s="54" t="s">
        <v>182</v>
      </c>
      <c r="V36" s="55" t="s">
        <v>180</v>
      </c>
      <c r="X36" s="64" t="s">
        <v>308</v>
      </c>
      <c r="Y36" s="64" t="s">
        <v>307</v>
      </c>
      <c r="Z36" s="64" t="s">
        <v>309</v>
      </c>
      <c r="AA36" s="65" t="s">
        <v>310</v>
      </c>
      <c r="AB36" s="64" t="s">
        <v>311</v>
      </c>
      <c r="AC36" s="64" t="s">
        <v>312</v>
      </c>
      <c r="AD36" s="64" t="s">
        <v>313</v>
      </c>
    </row>
    <row r="37" spans="1:30" ht="16.7">
      <c r="A37" s="52" t="s">
        <v>205</v>
      </c>
      <c r="B37" s="76" t="s">
        <v>206</v>
      </c>
      <c r="C37" s="82">
        <v>2721</v>
      </c>
      <c r="D37" s="83">
        <v>2166</v>
      </c>
      <c r="E37" s="87">
        <v>2175.9499999999998</v>
      </c>
      <c r="F37" s="84">
        <v>2222</v>
      </c>
      <c r="G37" s="57">
        <v>20.57</v>
      </c>
      <c r="H37" s="84">
        <v>2161</v>
      </c>
      <c r="I37" s="85">
        <v>2167.85</v>
      </c>
      <c r="J37" s="84">
        <v>2177</v>
      </c>
      <c r="K37" s="57">
        <v>28.8</v>
      </c>
      <c r="L37" s="88">
        <v>2147</v>
      </c>
      <c r="M37" s="85">
        <v>2149.35</v>
      </c>
      <c r="N37" s="88">
        <v>2165</v>
      </c>
      <c r="O37" s="57">
        <v>0.2</v>
      </c>
      <c r="P37" s="52"/>
      <c r="Q37" s="88">
        <v>2272</v>
      </c>
      <c r="R37" s="86">
        <v>0</v>
      </c>
      <c r="S37" s="88">
        <v>2142</v>
      </c>
      <c r="T37" s="86">
        <v>0.188</v>
      </c>
      <c r="U37" s="88">
        <v>2142</v>
      </c>
      <c r="V37" s="86">
        <v>7.8E-2</v>
      </c>
      <c r="X37" s="88">
        <v>2142</v>
      </c>
      <c r="Y37" s="100">
        <f>D37</f>
        <v>2166</v>
      </c>
      <c r="Z37" s="98">
        <f>H37</f>
        <v>2161</v>
      </c>
      <c r="AA37" s="98">
        <f>L37</f>
        <v>2147</v>
      </c>
      <c r="AB37" s="111">
        <f>(Y37-$X37)/$X37*100</f>
        <v>1.1204481792717087</v>
      </c>
      <c r="AC37" s="111">
        <f>(Z37-$X37)/$X37*100</f>
        <v>0.88702147525676933</v>
      </c>
      <c r="AD37" s="111">
        <f>(AA37-$X37)/$X37*100</f>
        <v>0.23342670401493931</v>
      </c>
    </row>
    <row r="38" spans="1:30" ht="16.7">
      <c r="A38" s="52" t="s">
        <v>207</v>
      </c>
      <c r="B38" s="76" t="s">
        <v>206</v>
      </c>
      <c r="C38" s="82">
        <v>2625</v>
      </c>
      <c r="D38" s="83">
        <v>2033</v>
      </c>
      <c r="E38" s="87">
        <v>2041.4</v>
      </c>
      <c r="F38" s="84">
        <v>2070</v>
      </c>
      <c r="G38" s="57">
        <v>20.59</v>
      </c>
      <c r="H38" s="84">
        <v>2020</v>
      </c>
      <c r="I38" s="85">
        <v>2034</v>
      </c>
      <c r="J38" s="84">
        <v>2056</v>
      </c>
      <c r="K38" s="57">
        <v>28.83</v>
      </c>
      <c r="L38" s="88">
        <v>2017</v>
      </c>
      <c r="M38" s="85">
        <v>2029.75</v>
      </c>
      <c r="N38" s="88">
        <v>2037</v>
      </c>
      <c r="O38" s="57">
        <v>0.19</v>
      </c>
      <c r="P38" s="52"/>
      <c r="Q38" s="88">
        <v>2115</v>
      </c>
      <c r="R38" s="86">
        <v>0</v>
      </c>
      <c r="S38" s="88">
        <v>2008</v>
      </c>
      <c r="T38" s="86">
        <v>1.4999999999999999E-2</v>
      </c>
      <c r="U38" s="88">
        <v>2008</v>
      </c>
      <c r="V38" s="86">
        <v>0.125</v>
      </c>
      <c r="X38" s="88">
        <v>2008</v>
      </c>
      <c r="Y38" s="100">
        <f t="shared" ref="Y38:Y57" si="2">D38</f>
        <v>2033</v>
      </c>
      <c r="Z38" s="98">
        <f t="shared" ref="Z38:Z57" si="3">H38</f>
        <v>2020</v>
      </c>
      <c r="AA38" s="98">
        <f t="shared" ref="AA38:AA57" si="4">L38</f>
        <v>2017</v>
      </c>
      <c r="AB38" s="111">
        <f t="shared" ref="AB38:AB57" si="5">(Y38-$X38)/$X38*100</f>
        <v>1.2450199203187251</v>
      </c>
      <c r="AC38" s="111">
        <f t="shared" ref="AC38:AC57" si="6">(Z38-$X38)/$X38*100</f>
        <v>0.59760956175298807</v>
      </c>
      <c r="AD38" s="111">
        <f t="shared" ref="AD38:AD57" si="7">(AA38-$X38)/$X38*100</f>
        <v>0.44820717131474108</v>
      </c>
    </row>
    <row r="39" spans="1:30" ht="16.7">
      <c r="A39" s="52" t="s">
        <v>208</v>
      </c>
      <c r="B39" s="76" t="s">
        <v>206</v>
      </c>
      <c r="C39" s="82">
        <v>2706</v>
      </c>
      <c r="D39" s="83">
        <v>2136</v>
      </c>
      <c r="E39" s="87">
        <v>2146.6</v>
      </c>
      <c r="F39" s="84">
        <v>2159</v>
      </c>
      <c r="G39" s="57">
        <v>20.51</v>
      </c>
      <c r="H39" s="84">
        <v>2133</v>
      </c>
      <c r="I39" s="85">
        <v>2143.25</v>
      </c>
      <c r="J39" s="84">
        <v>2151</v>
      </c>
      <c r="K39" s="57">
        <v>28.71</v>
      </c>
      <c r="L39" s="88">
        <v>2129</v>
      </c>
      <c r="M39" s="85">
        <v>2150.27</v>
      </c>
      <c r="N39" s="88">
        <v>2157</v>
      </c>
      <c r="O39" s="57">
        <v>0.24</v>
      </c>
      <c r="P39" s="52"/>
      <c r="Q39" s="88">
        <v>2204</v>
      </c>
      <c r="R39" s="86">
        <v>0</v>
      </c>
      <c r="S39" s="88">
        <v>2129</v>
      </c>
      <c r="T39" s="86">
        <v>1.6E-2</v>
      </c>
      <c r="U39" s="88">
        <v>2129</v>
      </c>
      <c r="V39" s="86">
        <v>4.5999999999999999E-2</v>
      </c>
      <c r="X39" s="88">
        <v>2129</v>
      </c>
      <c r="Y39" s="100">
        <f t="shared" si="2"/>
        <v>2136</v>
      </c>
      <c r="Z39" s="98">
        <f t="shared" si="3"/>
        <v>2133</v>
      </c>
      <c r="AA39" s="98">
        <f t="shared" si="4"/>
        <v>2129</v>
      </c>
      <c r="AB39" s="111">
        <f t="shared" si="5"/>
        <v>0.32879286049788631</v>
      </c>
      <c r="AC39" s="111">
        <f t="shared" si="6"/>
        <v>0.18788163457022078</v>
      </c>
      <c r="AD39" s="111">
        <f t="shared" si="7"/>
        <v>0</v>
      </c>
    </row>
    <row r="40" spans="1:30" ht="16.7">
      <c r="A40" s="52" t="s">
        <v>209</v>
      </c>
      <c r="B40" s="76" t="s">
        <v>210</v>
      </c>
      <c r="C40" s="82">
        <v>3729</v>
      </c>
      <c r="D40" s="83">
        <v>2795</v>
      </c>
      <c r="E40" s="87">
        <v>2801.1</v>
      </c>
      <c r="F40" s="84">
        <v>2836</v>
      </c>
      <c r="G40" s="57">
        <v>21.34</v>
      </c>
      <c r="H40" s="84">
        <v>2789</v>
      </c>
      <c r="I40" s="85">
        <v>2796.85</v>
      </c>
      <c r="J40" s="84">
        <v>2832</v>
      </c>
      <c r="K40" s="57">
        <v>29.87</v>
      </c>
      <c r="L40" s="88">
        <v>2789</v>
      </c>
      <c r="M40" s="85">
        <v>2795.65</v>
      </c>
      <c r="N40" s="88">
        <v>2838</v>
      </c>
      <c r="O40" s="57">
        <v>0.28999999999999998</v>
      </c>
      <c r="P40" s="52"/>
      <c r="Q40" s="88">
        <v>2941</v>
      </c>
      <c r="R40" s="86">
        <v>0</v>
      </c>
      <c r="S40" s="88">
        <v>2789</v>
      </c>
      <c r="T40" s="86">
        <v>0</v>
      </c>
      <c r="U40" s="88">
        <v>2789</v>
      </c>
      <c r="V40" s="86">
        <v>0.40600000000000003</v>
      </c>
      <c r="X40" s="88">
        <v>2789</v>
      </c>
      <c r="Y40" s="100">
        <f t="shared" si="2"/>
        <v>2795</v>
      </c>
      <c r="Z40" s="98">
        <f t="shared" si="3"/>
        <v>2789</v>
      </c>
      <c r="AA40" s="98">
        <f t="shared" si="4"/>
        <v>2789</v>
      </c>
      <c r="AB40" s="111">
        <f t="shared" si="5"/>
        <v>0.2151308712800287</v>
      </c>
      <c r="AC40" s="111">
        <f t="shared" si="6"/>
        <v>0</v>
      </c>
      <c r="AD40" s="111">
        <f t="shared" si="7"/>
        <v>0</v>
      </c>
    </row>
    <row r="41" spans="1:30" ht="16.7">
      <c r="A41" s="52" t="s">
        <v>211</v>
      </c>
      <c r="B41" s="76" t="s">
        <v>210</v>
      </c>
      <c r="C41" s="82">
        <v>3423</v>
      </c>
      <c r="D41" s="83">
        <v>2941</v>
      </c>
      <c r="E41" s="87">
        <v>2946.95</v>
      </c>
      <c r="F41" s="84">
        <v>2985</v>
      </c>
      <c r="G41" s="57">
        <v>21.35</v>
      </c>
      <c r="H41" s="84">
        <v>2922</v>
      </c>
      <c r="I41" s="85">
        <v>2931.15</v>
      </c>
      <c r="J41" s="84">
        <v>2961</v>
      </c>
      <c r="K41" s="57">
        <v>29.88</v>
      </c>
      <c r="L41" s="88">
        <v>2922</v>
      </c>
      <c r="M41" s="85">
        <v>2930.3</v>
      </c>
      <c r="N41" s="88">
        <v>2968</v>
      </c>
      <c r="O41" s="57">
        <v>0.1</v>
      </c>
      <c r="P41" s="52"/>
      <c r="Q41" s="88">
        <v>3055</v>
      </c>
      <c r="R41" s="86">
        <v>1.4999999999999999E-2</v>
      </c>
      <c r="S41" s="88">
        <v>2914</v>
      </c>
      <c r="T41" s="86">
        <v>1.6E-2</v>
      </c>
      <c r="U41" s="88">
        <v>2914</v>
      </c>
      <c r="V41" s="86">
        <v>0.187</v>
      </c>
      <c r="X41" s="88">
        <v>2914</v>
      </c>
      <c r="Y41" s="100">
        <f t="shared" si="2"/>
        <v>2941</v>
      </c>
      <c r="Z41" s="98">
        <f t="shared" si="3"/>
        <v>2922</v>
      </c>
      <c r="AA41" s="98">
        <f t="shared" si="4"/>
        <v>2922</v>
      </c>
      <c r="AB41" s="111">
        <f t="shared" si="5"/>
        <v>0.92656142759094029</v>
      </c>
      <c r="AC41" s="111">
        <f t="shared" si="6"/>
        <v>0.27453671928620454</v>
      </c>
      <c r="AD41" s="111">
        <f t="shared" si="7"/>
        <v>0.27453671928620454</v>
      </c>
    </row>
    <row r="42" spans="1:30" ht="16.7">
      <c r="A42" s="52" t="s">
        <v>212</v>
      </c>
      <c r="B42" s="76" t="s">
        <v>210</v>
      </c>
      <c r="C42" s="82">
        <v>3599</v>
      </c>
      <c r="D42" s="83">
        <v>2553</v>
      </c>
      <c r="E42" s="87">
        <v>2574.4</v>
      </c>
      <c r="F42" s="84">
        <v>2605</v>
      </c>
      <c r="G42" s="57">
        <v>21.21</v>
      </c>
      <c r="H42" s="84">
        <v>2552</v>
      </c>
      <c r="I42" s="85">
        <v>2567.5</v>
      </c>
      <c r="J42" s="84">
        <v>2585</v>
      </c>
      <c r="K42" s="57">
        <v>29.69</v>
      </c>
      <c r="L42" s="88">
        <v>2552</v>
      </c>
      <c r="M42" s="85">
        <v>2552.35</v>
      </c>
      <c r="N42" s="88">
        <v>2553</v>
      </c>
      <c r="O42" s="57">
        <v>0.28000000000000003</v>
      </c>
      <c r="P42" s="52"/>
      <c r="Q42" s="88">
        <v>2656</v>
      </c>
      <c r="R42" s="86">
        <v>0</v>
      </c>
      <c r="S42" s="88">
        <v>2552</v>
      </c>
      <c r="T42" s="86">
        <v>1.4999999999999999E-2</v>
      </c>
      <c r="U42" s="88">
        <v>2552</v>
      </c>
      <c r="V42" s="86">
        <v>6.2E-2</v>
      </c>
      <c r="X42" s="88">
        <v>2552</v>
      </c>
      <c r="Y42" s="100">
        <f t="shared" si="2"/>
        <v>2553</v>
      </c>
      <c r="Z42" s="98">
        <f t="shared" si="3"/>
        <v>2552</v>
      </c>
      <c r="AA42" s="98">
        <f t="shared" si="4"/>
        <v>2552</v>
      </c>
      <c r="AB42" s="111">
        <f t="shared" si="5"/>
        <v>3.9184952978056423E-2</v>
      </c>
      <c r="AC42" s="111">
        <f t="shared" si="6"/>
        <v>0</v>
      </c>
      <c r="AD42" s="111">
        <f t="shared" si="7"/>
        <v>0</v>
      </c>
    </row>
    <row r="43" spans="1:30" ht="16.7">
      <c r="A43" s="52" t="s">
        <v>213</v>
      </c>
      <c r="B43" s="76" t="s">
        <v>214</v>
      </c>
      <c r="C43" s="82">
        <v>4431</v>
      </c>
      <c r="D43" s="83">
        <v>3418</v>
      </c>
      <c r="E43" s="87">
        <v>3435.05</v>
      </c>
      <c r="F43" s="84">
        <v>3476</v>
      </c>
      <c r="G43" s="57">
        <v>22.26</v>
      </c>
      <c r="H43" s="84">
        <v>3417</v>
      </c>
      <c r="I43" s="85">
        <v>3432.2</v>
      </c>
      <c r="J43" s="84">
        <v>3452</v>
      </c>
      <c r="K43" s="57">
        <v>31.16</v>
      </c>
      <c r="L43" s="88">
        <v>3390</v>
      </c>
      <c r="M43" s="85">
        <v>3429.55</v>
      </c>
      <c r="N43" s="88">
        <v>3480</v>
      </c>
      <c r="O43" s="57">
        <v>0.38</v>
      </c>
      <c r="P43" s="52"/>
      <c r="Q43" s="88">
        <v>3485</v>
      </c>
      <c r="R43" s="86">
        <v>1.4999999999999999E-2</v>
      </c>
      <c r="S43" s="88">
        <v>3390</v>
      </c>
      <c r="T43" s="86">
        <v>1.4999999999999999E-2</v>
      </c>
      <c r="U43" s="88">
        <v>3390</v>
      </c>
      <c r="V43" s="86">
        <v>0.218</v>
      </c>
      <c r="X43" s="88">
        <v>3390</v>
      </c>
      <c r="Y43" s="100">
        <f t="shared" si="2"/>
        <v>3418</v>
      </c>
      <c r="Z43" s="98">
        <f t="shared" si="3"/>
        <v>3417</v>
      </c>
      <c r="AA43" s="98">
        <f t="shared" si="4"/>
        <v>3390</v>
      </c>
      <c r="AB43" s="111">
        <f t="shared" si="5"/>
        <v>0.82595870206489674</v>
      </c>
      <c r="AC43" s="111">
        <f t="shared" si="6"/>
        <v>0.79646017699115046</v>
      </c>
      <c r="AD43" s="111">
        <f t="shared" si="7"/>
        <v>0</v>
      </c>
    </row>
    <row r="44" spans="1:30" ht="16.7">
      <c r="A44" s="52" t="s">
        <v>215</v>
      </c>
      <c r="B44" s="76" t="s">
        <v>214</v>
      </c>
      <c r="C44" s="82">
        <v>4193</v>
      </c>
      <c r="D44" s="83">
        <v>3358</v>
      </c>
      <c r="E44" s="87">
        <v>3371.05</v>
      </c>
      <c r="F44" s="84">
        <v>3438</v>
      </c>
      <c r="G44" s="57">
        <v>22.04</v>
      </c>
      <c r="H44" s="84">
        <v>3337</v>
      </c>
      <c r="I44" s="85">
        <v>3356.1</v>
      </c>
      <c r="J44" s="84">
        <v>3377</v>
      </c>
      <c r="K44" s="57">
        <v>30.86</v>
      </c>
      <c r="L44" s="88">
        <v>3331</v>
      </c>
      <c r="M44" s="85">
        <v>3336</v>
      </c>
      <c r="N44" s="88">
        <v>3345</v>
      </c>
      <c r="O44" s="57">
        <v>0.36</v>
      </c>
      <c r="P44" s="52"/>
      <c r="Q44" s="88">
        <v>3565</v>
      </c>
      <c r="R44" s="86">
        <v>0</v>
      </c>
      <c r="S44" s="88">
        <v>3331</v>
      </c>
      <c r="T44" s="86">
        <v>0</v>
      </c>
      <c r="U44" s="88">
        <v>3331</v>
      </c>
      <c r="V44" s="86">
        <v>0.187</v>
      </c>
      <c r="X44" s="88">
        <v>3331</v>
      </c>
      <c r="Y44" s="100">
        <f t="shared" si="2"/>
        <v>3358</v>
      </c>
      <c r="Z44" s="98">
        <f t="shared" si="3"/>
        <v>3337</v>
      </c>
      <c r="AA44" s="98">
        <f t="shared" si="4"/>
        <v>3331</v>
      </c>
      <c r="AB44" s="111">
        <f t="shared" si="5"/>
        <v>0.81056739717802451</v>
      </c>
      <c r="AC44" s="111">
        <f t="shared" si="6"/>
        <v>0.18012608826178325</v>
      </c>
      <c r="AD44" s="111">
        <f t="shared" si="7"/>
        <v>0</v>
      </c>
    </row>
    <row r="45" spans="1:30" ht="16.7">
      <c r="A45" s="52" t="s">
        <v>216</v>
      </c>
      <c r="B45" s="76" t="s">
        <v>214</v>
      </c>
      <c r="C45" s="82">
        <v>4435</v>
      </c>
      <c r="D45" s="83">
        <v>3372</v>
      </c>
      <c r="E45" s="87">
        <v>3389.95</v>
      </c>
      <c r="F45" s="84">
        <v>3424</v>
      </c>
      <c r="G45" s="57">
        <v>22.26</v>
      </c>
      <c r="H45" s="84">
        <v>3372</v>
      </c>
      <c r="I45" s="85">
        <v>3385.65</v>
      </c>
      <c r="J45" s="84">
        <v>3402</v>
      </c>
      <c r="K45" s="57">
        <v>31.16</v>
      </c>
      <c r="L45" s="88">
        <v>3369</v>
      </c>
      <c r="M45" s="85">
        <v>3384.67</v>
      </c>
      <c r="N45" s="88">
        <v>3393</v>
      </c>
      <c r="O45" s="57">
        <v>0.39</v>
      </c>
      <c r="P45" s="52"/>
      <c r="Q45" s="88">
        <v>3506</v>
      </c>
      <c r="R45" s="86">
        <v>0</v>
      </c>
      <c r="S45" s="88">
        <v>3365</v>
      </c>
      <c r="T45" s="86">
        <v>1.6E-2</v>
      </c>
      <c r="U45" s="88">
        <v>3365</v>
      </c>
      <c r="V45" s="86">
        <v>0.125</v>
      </c>
      <c r="X45" s="88">
        <v>3365</v>
      </c>
      <c r="Y45" s="100">
        <f t="shared" si="2"/>
        <v>3372</v>
      </c>
      <c r="Z45" s="98">
        <f t="shared" si="3"/>
        <v>3372</v>
      </c>
      <c r="AA45" s="98">
        <f t="shared" si="4"/>
        <v>3369</v>
      </c>
      <c r="AB45" s="111">
        <f t="shared" si="5"/>
        <v>0.20802377414561665</v>
      </c>
      <c r="AC45" s="111">
        <f t="shared" si="6"/>
        <v>0.20802377414561665</v>
      </c>
      <c r="AD45" s="111">
        <f t="shared" si="7"/>
        <v>0.1188707280832095</v>
      </c>
    </row>
    <row r="46" spans="1:30" ht="16.7">
      <c r="A46" s="52" t="s">
        <v>217</v>
      </c>
      <c r="B46" s="76" t="s">
        <v>218</v>
      </c>
      <c r="C46" s="82">
        <v>5665</v>
      </c>
      <c r="D46" s="83">
        <v>4247</v>
      </c>
      <c r="E46" s="87">
        <v>476.4</v>
      </c>
      <c r="F46" s="84">
        <v>4352</v>
      </c>
      <c r="G46" s="57">
        <v>25.43</v>
      </c>
      <c r="H46" s="84">
        <v>4222</v>
      </c>
      <c r="I46" s="85">
        <v>4261</v>
      </c>
      <c r="J46" s="84">
        <v>495</v>
      </c>
      <c r="K46" s="57">
        <v>35.6</v>
      </c>
      <c r="L46" s="88">
        <v>4216</v>
      </c>
      <c r="M46" s="85">
        <v>4255.8</v>
      </c>
      <c r="N46" s="88">
        <v>4314</v>
      </c>
      <c r="O46" s="57">
        <v>0.42</v>
      </c>
      <c r="P46" s="52"/>
      <c r="Q46" s="88">
        <v>4484</v>
      </c>
      <c r="R46" s="86">
        <v>0</v>
      </c>
      <c r="S46" s="88">
        <v>4208</v>
      </c>
      <c r="T46" s="86">
        <v>1.6E-2</v>
      </c>
      <c r="U46" s="88">
        <v>4208</v>
      </c>
      <c r="V46" s="86">
        <v>0.40600000000000003</v>
      </c>
      <c r="X46" s="88">
        <v>4208</v>
      </c>
      <c r="Y46" s="100">
        <f t="shared" si="2"/>
        <v>4247</v>
      </c>
      <c r="Z46" s="98">
        <f t="shared" si="3"/>
        <v>4222</v>
      </c>
      <c r="AA46" s="98">
        <f t="shared" si="4"/>
        <v>4216</v>
      </c>
      <c r="AB46" s="111">
        <f t="shared" si="5"/>
        <v>0.92680608365019002</v>
      </c>
      <c r="AC46" s="111">
        <f t="shared" si="6"/>
        <v>0.33269961977186308</v>
      </c>
      <c r="AD46" s="111">
        <f t="shared" si="7"/>
        <v>0.19011406844106463</v>
      </c>
    </row>
    <row r="47" spans="1:30" ht="16.7">
      <c r="A47" s="52" t="s">
        <v>219</v>
      </c>
      <c r="B47" s="76" t="s">
        <v>218</v>
      </c>
      <c r="C47" s="82">
        <v>5171</v>
      </c>
      <c r="D47" s="83">
        <v>3964</v>
      </c>
      <c r="E47" s="87">
        <v>386.75</v>
      </c>
      <c r="F47" s="84">
        <v>4026</v>
      </c>
      <c r="G47" s="57">
        <v>25.58</v>
      </c>
      <c r="H47" s="84">
        <v>3939</v>
      </c>
      <c r="I47" s="85">
        <v>3986.6</v>
      </c>
      <c r="J47" s="84">
        <v>4014</v>
      </c>
      <c r="K47" s="57">
        <v>35.81</v>
      </c>
      <c r="L47" s="88">
        <v>3930</v>
      </c>
      <c r="M47" s="85">
        <v>3970.8</v>
      </c>
      <c r="N47" s="88">
        <v>4002</v>
      </c>
      <c r="O47" s="57">
        <v>0.42</v>
      </c>
      <c r="P47" s="52"/>
      <c r="Q47" s="88">
        <v>4074</v>
      </c>
      <c r="R47" s="86">
        <v>0</v>
      </c>
      <c r="S47" s="88">
        <v>3914</v>
      </c>
      <c r="T47" s="86">
        <v>1.6E-2</v>
      </c>
      <c r="U47" s="88">
        <v>3914</v>
      </c>
      <c r="V47" s="86">
        <v>9.2999999999999999E-2</v>
      </c>
      <c r="X47" s="88">
        <v>3914</v>
      </c>
      <c r="Y47" s="100">
        <f t="shared" si="2"/>
        <v>3964</v>
      </c>
      <c r="Z47" s="98">
        <f t="shared" si="3"/>
        <v>3939</v>
      </c>
      <c r="AA47" s="98">
        <f t="shared" si="4"/>
        <v>3930</v>
      </c>
      <c r="AB47" s="111">
        <f t="shared" si="5"/>
        <v>1.2774655084312723</v>
      </c>
      <c r="AC47" s="111">
        <f t="shared" si="6"/>
        <v>0.63873275421563613</v>
      </c>
      <c r="AD47" s="111">
        <f t="shared" si="7"/>
        <v>0.40878896269800719</v>
      </c>
    </row>
    <row r="48" spans="1:30" ht="16.7">
      <c r="A48" s="52" t="s">
        <v>220</v>
      </c>
      <c r="B48" s="76" t="s">
        <v>218</v>
      </c>
      <c r="C48" s="82">
        <v>5224</v>
      </c>
      <c r="D48" s="83">
        <v>3886</v>
      </c>
      <c r="E48" s="87">
        <v>3907.4</v>
      </c>
      <c r="F48" s="84">
        <v>3931</v>
      </c>
      <c r="G48" s="57">
        <v>25.43</v>
      </c>
      <c r="H48" s="84">
        <v>3838</v>
      </c>
      <c r="I48" s="85">
        <v>3850</v>
      </c>
      <c r="J48" s="84">
        <v>3869</v>
      </c>
      <c r="K48" s="57">
        <v>35.6</v>
      </c>
      <c r="L48" s="88">
        <v>3825</v>
      </c>
      <c r="M48" s="85">
        <v>3842.58</v>
      </c>
      <c r="N48" s="88">
        <v>3870</v>
      </c>
      <c r="O48" s="57">
        <v>0.27</v>
      </c>
      <c r="P48" s="52"/>
      <c r="Q48" s="88">
        <v>3980</v>
      </c>
      <c r="R48" s="86">
        <v>0</v>
      </c>
      <c r="S48" s="88">
        <v>3817</v>
      </c>
      <c r="T48" s="86">
        <v>1.6E-2</v>
      </c>
      <c r="U48" s="88">
        <v>3817</v>
      </c>
      <c r="V48" s="86">
        <v>0.17100000000000001</v>
      </c>
      <c r="X48" s="88">
        <v>3817</v>
      </c>
      <c r="Y48" s="100">
        <f t="shared" si="2"/>
        <v>3886</v>
      </c>
      <c r="Z48" s="98">
        <f t="shared" si="3"/>
        <v>3838</v>
      </c>
      <c r="AA48" s="98">
        <f t="shared" si="4"/>
        <v>3825</v>
      </c>
      <c r="AB48" s="111">
        <f t="shared" si="5"/>
        <v>1.80770238407126</v>
      </c>
      <c r="AC48" s="111">
        <f t="shared" si="6"/>
        <v>0.55017029080429658</v>
      </c>
      <c r="AD48" s="111">
        <f t="shared" si="7"/>
        <v>0.20958868221116062</v>
      </c>
    </row>
    <row r="49" spans="1:30" ht="16.7">
      <c r="A49" s="52" t="s">
        <v>221</v>
      </c>
      <c r="B49" s="76" t="s">
        <v>222</v>
      </c>
      <c r="C49" s="82">
        <v>6387</v>
      </c>
      <c r="D49" s="83">
        <v>4799</v>
      </c>
      <c r="E49" s="87">
        <v>4825.1000000000004</v>
      </c>
      <c r="F49" s="84">
        <v>4863</v>
      </c>
      <c r="G49" s="57">
        <v>26.81</v>
      </c>
      <c r="H49" s="84">
        <v>4774</v>
      </c>
      <c r="I49" s="85">
        <v>4781.45</v>
      </c>
      <c r="J49" s="84">
        <v>4792</v>
      </c>
      <c r="K49" s="57">
        <v>37.53</v>
      </c>
      <c r="L49" s="88">
        <v>4774</v>
      </c>
      <c r="M49" s="85">
        <v>4784</v>
      </c>
      <c r="N49" s="88">
        <v>4788</v>
      </c>
      <c r="O49" s="57">
        <v>0.37</v>
      </c>
      <c r="P49" s="52"/>
      <c r="Q49" s="88">
        <v>4905</v>
      </c>
      <c r="R49" s="86">
        <v>0</v>
      </c>
      <c r="S49" s="88">
        <v>4768</v>
      </c>
      <c r="T49" s="86">
        <v>1.6E-2</v>
      </c>
      <c r="U49" s="88">
        <v>4768</v>
      </c>
      <c r="V49" s="86">
        <v>0.109</v>
      </c>
      <c r="X49" s="88">
        <v>4768</v>
      </c>
      <c r="Y49" s="100">
        <f t="shared" si="2"/>
        <v>4799</v>
      </c>
      <c r="Z49" s="98">
        <f t="shared" si="3"/>
        <v>4774</v>
      </c>
      <c r="AA49" s="98">
        <f t="shared" si="4"/>
        <v>4774</v>
      </c>
      <c r="AB49" s="111">
        <f t="shared" si="5"/>
        <v>0.65016778523489938</v>
      </c>
      <c r="AC49" s="111">
        <f t="shared" si="6"/>
        <v>0.12583892617449663</v>
      </c>
      <c r="AD49" s="111">
        <f t="shared" si="7"/>
        <v>0.12583892617449663</v>
      </c>
    </row>
    <row r="50" spans="1:30" ht="16.7">
      <c r="A50" s="52" t="s">
        <v>223</v>
      </c>
      <c r="B50" s="76" t="s">
        <v>222</v>
      </c>
      <c r="C50" s="82">
        <v>4601</v>
      </c>
      <c r="D50" s="83">
        <v>4611</v>
      </c>
      <c r="E50" s="87">
        <v>4634.25</v>
      </c>
      <c r="F50" s="84">
        <v>4704</v>
      </c>
      <c r="G50" s="57">
        <v>26.95</v>
      </c>
      <c r="H50" s="84">
        <v>4580</v>
      </c>
      <c r="I50" s="85">
        <v>4622.3</v>
      </c>
      <c r="J50" s="84">
        <v>4681</v>
      </c>
      <c r="K50" s="57">
        <v>37.729999999999997</v>
      </c>
      <c r="L50" s="88">
        <v>4573</v>
      </c>
      <c r="M50" s="85">
        <v>4597.8500000000004</v>
      </c>
      <c r="N50" s="88">
        <v>4682</v>
      </c>
      <c r="O50" s="57">
        <v>0.37</v>
      </c>
      <c r="P50" s="52"/>
      <c r="Q50" s="88">
        <v>4758</v>
      </c>
      <c r="R50" s="86">
        <v>0</v>
      </c>
      <c r="S50" s="88">
        <v>4563</v>
      </c>
      <c r="T50" s="86">
        <v>1.6E-2</v>
      </c>
      <c r="U50" s="88">
        <v>4563</v>
      </c>
      <c r="V50" s="86">
        <v>0.65600000000000003</v>
      </c>
      <c r="X50" s="88">
        <v>4563</v>
      </c>
      <c r="Y50" s="100">
        <f t="shared" si="2"/>
        <v>4611</v>
      </c>
      <c r="Z50" s="98">
        <f t="shared" si="3"/>
        <v>4580</v>
      </c>
      <c r="AA50" s="98">
        <f t="shared" si="4"/>
        <v>4573</v>
      </c>
      <c r="AB50" s="111">
        <f t="shared" si="5"/>
        <v>1.051939513477975</v>
      </c>
      <c r="AC50" s="111">
        <f t="shared" si="6"/>
        <v>0.37256191102344949</v>
      </c>
      <c r="AD50" s="111">
        <f t="shared" si="7"/>
        <v>0.21915406530791148</v>
      </c>
    </row>
    <row r="51" spans="1:30" ht="16.7">
      <c r="A51" s="52" t="s">
        <v>224</v>
      </c>
      <c r="B51" s="76" t="s">
        <v>222</v>
      </c>
      <c r="C51" s="82">
        <v>6681</v>
      </c>
      <c r="D51" s="83">
        <v>4624</v>
      </c>
      <c r="E51" s="87">
        <v>4647.3</v>
      </c>
      <c r="F51" s="84">
        <v>4697</v>
      </c>
      <c r="G51" s="57">
        <v>26.78</v>
      </c>
      <c r="H51" s="84">
        <v>4562</v>
      </c>
      <c r="I51" s="85">
        <v>4592.3500000000004</v>
      </c>
      <c r="J51" s="84">
        <v>4680</v>
      </c>
      <c r="K51" s="57">
        <v>37.49</v>
      </c>
      <c r="L51" s="88">
        <v>4562</v>
      </c>
      <c r="M51" s="85">
        <v>4588.82</v>
      </c>
      <c r="N51" s="88">
        <v>4603</v>
      </c>
      <c r="O51" s="57">
        <v>0.55000000000000004</v>
      </c>
      <c r="P51" s="52"/>
      <c r="Q51" s="88">
        <v>4698</v>
      </c>
      <c r="R51" s="86">
        <v>0</v>
      </c>
      <c r="S51" s="88">
        <v>4558</v>
      </c>
      <c r="T51" s="86">
        <v>1.6E-2</v>
      </c>
      <c r="U51" s="88">
        <v>4558</v>
      </c>
      <c r="V51" s="86">
        <v>0.156</v>
      </c>
      <c r="X51" s="88">
        <v>4558</v>
      </c>
      <c r="Y51" s="100">
        <f t="shared" si="2"/>
        <v>4624</v>
      </c>
      <c r="Z51" s="98">
        <f t="shared" si="3"/>
        <v>4562</v>
      </c>
      <c r="AA51" s="98">
        <f t="shared" si="4"/>
        <v>4562</v>
      </c>
      <c r="AB51" s="111">
        <f t="shared" si="5"/>
        <v>1.4480035103115403</v>
      </c>
      <c r="AC51" s="111">
        <f t="shared" si="6"/>
        <v>8.7757788503729714E-2</v>
      </c>
      <c r="AD51" s="111">
        <f t="shared" si="7"/>
        <v>8.7757788503729714E-2</v>
      </c>
    </row>
    <row r="52" spans="1:30" ht="16.7">
      <c r="A52" s="52" t="s">
        <v>225</v>
      </c>
      <c r="B52" s="76" t="s">
        <v>226</v>
      </c>
      <c r="C52" s="82">
        <v>8494</v>
      </c>
      <c r="D52" s="83">
        <v>6176</v>
      </c>
      <c r="E52" s="87">
        <v>6204.3</v>
      </c>
      <c r="F52" s="84">
        <v>6210</v>
      </c>
      <c r="G52" s="57">
        <v>37.57</v>
      </c>
      <c r="H52" s="84">
        <v>6115</v>
      </c>
      <c r="I52" s="85">
        <v>6156.15</v>
      </c>
      <c r="J52" s="84">
        <v>6273</v>
      </c>
      <c r="K52" s="57">
        <v>52.6</v>
      </c>
      <c r="L52" s="88">
        <v>6106</v>
      </c>
      <c r="M52" s="85">
        <v>6152.9</v>
      </c>
      <c r="N52" s="88">
        <v>6276</v>
      </c>
      <c r="O52" s="57">
        <v>0.63</v>
      </c>
      <c r="P52" s="52"/>
      <c r="Q52" s="88">
        <v>6439</v>
      </c>
      <c r="R52" s="86">
        <v>0</v>
      </c>
      <c r="S52" s="88">
        <v>6057</v>
      </c>
      <c r="T52" s="86">
        <v>3.1E-2</v>
      </c>
      <c r="U52" s="88">
        <v>6057</v>
      </c>
      <c r="V52" s="86">
        <v>0.46800000000000003</v>
      </c>
      <c r="X52" s="88">
        <v>6057</v>
      </c>
      <c r="Y52" s="100">
        <f t="shared" si="2"/>
        <v>6176</v>
      </c>
      <c r="Z52" s="98">
        <f t="shared" si="3"/>
        <v>6115</v>
      </c>
      <c r="AA52" s="98">
        <f t="shared" si="4"/>
        <v>6106</v>
      </c>
      <c r="AB52" s="111">
        <f t="shared" si="5"/>
        <v>1.9646689780419349</v>
      </c>
      <c r="AC52" s="111">
        <f t="shared" si="6"/>
        <v>0.9575697540036322</v>
      </c>
      <c r="AD52" s="111">
        <f t="shared" si="7"/>
        <v>0.8089813438996204</v>
      </c>
    </row>
    <row r="53" spans="1:30" ht="16.7">
      <c r="A53" s="52" t="s">
        <v>227</v>
      </c>
      <c r="B53" s="76" t="s">
        <v>226</v>
      </c>
      <c r="C53" s="82">
        <v>9278</v>
      </c>
      <c r="D53" s="83">
        <v>6467</v>
      </c>
      <c r="E53" s="87">
        <v>6503.8</v>
      </c>
      <c r="F53" s="84">
        <v>6662</v>
      </c>
      <c r="G53" s="57">
        <v>37.61</v>
      </c>
      <c r="H53" s="84">
        <v>6418</v>
      </c>
      <c r="I53" s="85">
        <v>6460.8</v>
      </c>
      <c r="J53" s="84">
        <v>6581</v>
      </c>
      <c r="K53" s="57">
        <v>52.65</v>
      </c>
      <c r="L53" s="88">
        <v>6411</v>
      </c>
      <c r="M53" s="85">
        <v>6429.7</v>
      </c>
      <c r="N53" s="88">
        <v>6468</v>
      </c>
      <c r="O53" s="57">
        <v>0.65</v>
      </c>
      <c r="P53" s="52"/>
      <c r="Q53" s="88">
        <v>6714</v>
      </c>
      <c r="R53" s="86">
        <v>0</v>
      </c>
      <c r="S53" s="88">
        <v>6340</v>
      </c>
      <c r="T53" s="86">
        <v>1.6E-2</v>
      </c>
      <c r="U53" s="88">
        <v>6340</v>
      </c>
      <c r="V53" s="86">
        <v>0.156</v>
      </c>
      <c r="X53" s="88">
        <v>6340</v>
      </c>
      <c r="Y53" s="100">
        <f t="shared" si="2"/>
        <v>6467</v>
      </c>
      <c r="Z53" s="98">
        <f t="shared" si="3"/>
        <v>6418</v>
      </c>
      <c r="AA53" s="98">
        <f t="shared" si="4"/>
        <v>6411</v>
      </c>
      <c r="AB53" s="111">
        <f t="shared" si="5"/>
        <v>2.0031545741324921</v>
      </c>
      <c r="AC53" s="111">
        <f t="shared" si="6"/>
        <v>1.2302839116719244</v>
      </c>
      <c r="AD53" s="111">
        <f t="shared" si="7"/>
        <v>1.1198738170347005</v>
      </c>
    </row>
    <row r="54" spans="1:30" ht="16.7">
      <c r="A54" s="52" t="s">
        <v>228</v>
      </c>
      <c r="B54" s="76" t="s">
        <v>226</v>
      </c>
      <c r="C54" s="82">
        <v>8969</v>
      </c>
      <c r="D54" s="83">
        <v>6617</v>
      </c>
      <c r="E54" s="87">
        <v>6638.7</v>
      </c>
      <c r="F54" s="84">
        <v>6602</v>
      </c>
      <c r="G54" s="57">
        <v>37.619999999999997</v>
      </c>
      <c r="H54" s="84">
        <v>6507</v>
      </c>
      <c r="I54" s="85">
        <v>6526.85</v>
      </c>
      <c r="J54" s="84">
        <v>6652</v>
      </c>
      <c r="K54" s="57">
        <v>52.67</v>
      </c>
      <c r="L54" s="88">
        <v>6504</v>
      </c>
      <c r="M54" s="85">
        <v>6531.85</v>
      </c>
      <c r="N54" s="88">
        <v>6584</v>
      </c>
      <c r="O54" s="57">
        <v>0.64</v>
      </c>
      <c r="P54" s="52"/>
      <c r="Q54" s="88">
        <v>6752</v>
      </c>
      <c r="R54" s="86">
        <v>0</v>
      </c>
      <c r="S54" s="88">
        <v>6433</v>
      </c>
      <c r="T54" s="86">
        <v>3.1E-2</v>
      </c>
      <c r="U54" s="88">
        <v>6433</v>
      </c>
      <c r="V54" s="86">
        <v>0.109</v>
      </c>
      <c r="X54" s="88">
        <v>6433</v>
      </c>
      <c r="Y54" s="100">
        <f t="shared" si="2"/>
        <v>6617</v>
      </c>
      <c r="Z54" s="98">
        <f t="shared" si="3"/>
        <v>6507</v>
      </c>
      <c r="AA54" s="98">
        <f t="shared" si="4"/>
        <v>6504</v>
      </c>
      <c r="AB54" s="111">
        <f t="shared" si="5"/>
        <v>2.8602518265195087</v>
      </c>
      <c r="AC54" s="111">
        <f t="shared" si="6"/>
        <v>1.1503186693611067</v>
      </c>
      <c r="AD54" s="111">
        <f t="shared" si="7"/>
        <v>1.1036841287113321</v>
      </c>
    </row>
    <row r="55" spans="1:30" ht="16.7">
      <c r="A55" s="52" t="s">
        <v>229</v>
      </c>
      <c r="B55" s="76" t="s">
        <v>230</v>
      </c>
      <c r="C55" s="82">
        <v>16227</v>
      </c>
      <c r="D55" s="82">
        <v>11420</v>
      </c>
      <c r="E55" s="87">
        <v>11493.8</v>
      </c>
      <c r="F55" s="84">
        <v>11516</v>
      </c>
      <c r="G55" s="57">
        <v>87.64</v>
      </c>
      <c r="H55" s="84">
        <v>11391</v>
      </c>
      <c r="I55" s="85">
        <v>11440.7</v>
      </c>
      <c r="J55" s="84">
        <v>11598</v>
      </c>
      <c r="K55" s="57">
        <v>122.7</v>
      </c>
      <c r="L55" s="88">
        <v>11388</v>
      </c>
      <c r="M55" s="85">
        <v>11442.9</v>
      </c>
      <c r="N55" s="88">
        <v>11585</v>
      </c>
      <c r="O55" s="57">
        <v>2.19</v>
      </c>
      <c r="P55" s="52"/>
      <c r="Q55" s="88">
        <v>11691</v>
      </c>
      <c r="R55" s="86">
        <v>0</v>
      </c>
      <c r="S55" s="88">
        <v>11184</v>
      </c>
      <c r="T55" s="86">
        <v>4.7E-2</v>
      </c>
      <c r="U55" s="88">
        <v>11184</v>
      </c>
      <c r="V55" s="86">
        <v>1.796</v>
      </c>
      <c r="X55" s="88">
        <v>11184</v>
      </c>
      <c r="Y55" s="100">
        <f t="shared" si="2"/>
        <v>11420</v>
      </c>
      <c r="Z55" s="98">
        <f t="shared" si="3"/>
        <v>11391</v>
      </c>
      <c r="AA55" s="98">
        <f t="shared" si="4"/>
        <v>11388</v>
      </c>
      <c r="AB55" s="111">
        <f t="shared" si="5"/>
        <v>2.1101573676680974</v>
      </c>
      <c r="AC55" s="111">
        <f t="shared" si="6"/>
        <v>1.8508583690987124</v>
      </c>
      <c r="AD55" s="111">
        <f t="shared" si="7"/>
        <v>1.8240343347639485</v>
      </c>
    </row>
    <row r="56" spans="1:30" ht="16.7">
      <c r="A56" s="52" t="s">
        <v>231</v>
      </c>
      <c r="B56" s="76" t="s">
        <v>230</v>
      </c>
      <c r="C56" s="82">
        <v>16896</v>
      </c>
      <c r="D56" s="82">
        <v>11741</v>
      </c>
      <c r="E56" s="87">
        <v>11792.9</v>
      </c>
      <c r="F56" s="84">
        <v>11909</v>
      </c>
      <c r="G56" s="57">
        <v>88.1</v>
      </c>
      <c r="H56" s="84">
        <v>11581</v>
      </c>
      <c r="I56" s="85">
        <v>11674.6</v>
      </c>
      <c r="J56" s="84">
        <v>11859</v>
      </c>
      <c r="K56" s="57">
        <v>123.34</v>
      </c>
      <c r="L56" s="88">
        <v>11581</v>
      </c>
      <c r="M56" s="85">
        <v>11613.38</v>
      </c>
      <c r="N56" s="88">
        <v>11630</v>
      </c>
      <c r="O56" s="57">
        <v>1.57</v>
      </c>
      <c r="P56" s="52"/>
      <c r="Q56" s="88">
        <v>11978</v>
      </c>
      <c r="R56" s="86">
        <v>0</v>
      </c>
      <c r="S56" s="88">
        <v>11376</v>
      </c>
      <c r="T56" s="86">
        <v>4.7E-2</v>
      </c>
      <c r="U56" s="88">
        <v>11376</v>
      </c>
      <c r="V56" s="86">
        <v>0.59299999999999997</v>
      </c>
      <c r="X56" s="88">
        <v>11376</v>
      </c>
      <c r="Y56" s="100">
        <f t="shared" si="2"/>
        <v>11741</v>
      </c>
      <c r="Z56" s="98">
        <f t="shared" si="3"/>
        <v>11581</v>
      </c>
      <c r="AA56" s="98">
        <f t="shared" si="4"/>
        <v>11581</v>
      </c>
      <c r="AB56" s="111">
        <f t="shared" si="5"/>
        <v>3.2085091420534457</v>
      </c>
      <c r="AC56" s="111">
        <f t="shared" si="6"/>
        <v>1.8020393811533051</v>
      </c>
      <c r="AD56" s="111">
        <f t="shared" si="7"/>
        <v>1.8020393811533051</v>
      </c>
    </row>
    <row r="57" spans="1:30" ht="16.7">
      <c r="A57" s="52" t="s">
        <v>232</v>
      </c>
      <c r="B57" s="76" t="s">
        <v>230</v>
      </c>
      <c r="C57" s="82">
        <v>16749</v>
      </c>
      <c r="D57" s="82">
        <v>11636</v>
      </c>
      <c r="E57" s="87">
        <v>11668.55</v>
      </c>
      <c r="F57" s="84">
        <v>11768</v>
      </c>
      <c r="G57" s="57">
        <v>88.42</v>
      </c>
      <c r="H57" s="84">
        <v>11537</v>
      </c>
      <c r="I57" s="85">
        <v>11620.1</v>
      </c>
      <c r="J57" s="84">
        <v>11789</v>
      </c>
      <c r="K57" s="57">
        <v>123.79</v>
      </c>
      <c r="L57" s="88">
        <v>11497</v>
      </c>
      <c r="M57" s="85">
        <v>11530.25</v>
      </c>
      <c r="N57" s="88">
        <v>11574</v>
      </c>
      <c r="O57" s="57">
        <v>1.62</v>
      </c>
      <c r="P57" s="52"/>
      <c r="Q57" s="88">
        <v>12042</v>
      </c>
      <c r="R57" s="86">
        <v>0</v>
      </c>
      <c r="S57" s="88">
        <v>11315</v>
      </c>
      <c r="T57" s="86">
        <v>6.3E-2</v>
      </c>
      <c r="U57" s="88">
        <v>11315</v>
      </c>
      <c r="V57" s="86">
        <v>0.32800000000000001</v>
      </c>
      <c r="X57" s="88">
        <v>11315</v>
      </c>
      <c r="Y57" s="100">
        <f t="shared" si="2"/>
        <v>11636</v>
      </c>
      <c r="Z57" s="98">
        <f t="shared" si="3"/>
        <v>11537</v>
      </c>
      <c r="AA57" s="98">
        <f t="shared" si="4"/>
        <v>11497</v>
      </c>
      <c r="AB57" s="111">
        <f t="shared" si="5"/>
        <v>2.8369421122403886</v>
      </c>
      <c r="AC57" s="111">
        <f t="shared" si="6"/>
        <v>1.9619973486522315</v>
      </c>
      <c r="AD57" s="111">
        <f t="shared" si="7"/>
        <v>1.6084843128590365</v>
      </c>
    </row>
    <row r="58" spans="1:30">
      <c r="V58" s="109">
        <f>AVERAGE(V37:V57)</f>
        <v>0.30833333333333335</v>
      </c>
      <c r="AA58" t="s">
        <v>315</v>
      </c>
      <c r="AB58" s="27">
        <f>AVERAGE(AB37:AB57)</f>
        <v>1.3269265176742326</v>
      </c>
      <c r="AC58" s="27">
        <f>AVERAGE(AC37:AC57)</f>
        <v>0.67583276927138658</v>
      </c>
      <c r="AD58" s="27">
        <f>AVERAGE(AD37:AD57)</f>
        <v>0.50397053021225757</v>
      </c>
    </row>
  </sheetData>
  <mergeCells count="6">
    <mergeCell ref="Q35:V35"/>
    <mergeCell ref="A1:G1"/>
    <mergeCell ref="D35:G35"/>
    <mergeCell ref="H35:K35"/>
    <mergeCell ref="L35:O35"/>
    <mergeCell ref="I1:O1"/>
  </mergeCells>
  <phoneticPr fontId="26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zoomScale="120" zoomScaleNormal="120" workbookViewId="0">
      <selection activeCell="B1" sqref="B1:E1"/>
    </sheetView>
  </sheetViews>
  <sheetFormatPr defaultRowHeight="12.35"/>
  <cols>
    <col min="1" max="1" width="6.9375" style="135" customWidth="1"/>
    <col min="2" max="2" width="7.3125" style="135" customWidth="1"/>
    <col min="3" max="4" width="6.3125" style="135" customWidth="1"/>
    <col min="5" max="5" width="7.0625" style="135" customWidth="1"/>
    <col min="6" max="6" width="0.25" style="135" customWidth="1"/>
    <col min="7" max="7" width="5.9375" style="135" customWidth="1"/>
    <col min="8" max="8" width="7.625" style="135" customWidth="1"/>
    <col min="9" max="9" width="5.8125" style="135" customWidth="1"/>
    <col min="10" max="10" width="5.875" style="135" customWidth="1"/>
    <col min="11" max="11" width="7.25" style="135" customWidth="1"/>
    <col min="12" max="12" width="0.4375" style="135" customWidth="1"/>
    <col min="13" max="13" width="6.8125" style="135" customWidth="1"/>
    <col min="14" max="14" width="6.625" style="135" customWidth="1"/>
    <col min="15" max="15" width="5.625" style="135" customWidth="1"/>
    <col min="16" max="16" width="6" style="135" customWidth="1"/>
    <col min="17" max="17" width="7.125" style="135" customWidth="1"/>
    <col min="18" max="18" width="0.4375" style="135" customWidth="1"/>
    <col min="19" max="19" width="6.8125" style="135" customWidth="1"/>
    <col min="20" max="20" width="7.875" style="135" customWidth="1"/>
    <col min="21" max="21" width="5.375" style="135" customWidth="1"/>
    <col min="22" max="22" width="6.3125" style="135" customWidth="1"/>
    <col min="23" max="23" width="7.0625" style="135" customWidth="1"/>
    <col min="24" max="16384" width="9" style="135"/>
  </cols>
  <sheetData>
    <row r="1" spans="1:23" ht="12.7" thickBot="1">
      <c r="A1" s="135" t="s">
        <v>327</v>
      </c>
      <c r="B1" s="136" t="s">
        <v>323</v>
      </c>
      <c r="C1" s="136" t="s">
        <v>324</v>
      </c>
      <c r="D1" s="136" t="s">
        <v>325</v>
      </c>
      <c r="E1" s="136" t="s">
        <v>326</v>
      </c>
      <c r="G1" s="135" t="s">
        <v>329</v>
      </c>
      <c r="H1" s="136" t="s">
        <v>323</v>
      </c>
      <c r="I1" s="136" t="s">
        <v>324</v>
      </c>
      <c r="J1" s="136" t="s">
        <v>325</v>
      </c>
      <c r="K1" s="136" t="s">
        <v>326</v>
      </c>
      <c r="M1" s="135" t="s">
        <v>330</v>
      </c>
      <c r="N1" s="136" t="s">
        <v>323</v>
      </c>
      <c r="O1" s="136" t="s">
        <v>324</v>
      </c>
      <c r="P1" s="136" t="s">
        <v>325</v>
      </c>
      <c r="Q1" s="136" t="s">
        <v>326</v>
      </c>
      <c r="S1" s="135" t="s">
        <v>331</v>
      </c>
      <c r="T1" s="136" t="s">
        <v>323</v>
      </c>
      <c r="U1" s="136" t="s">
        <v>324</v>
      </c>
      <c r="V1" s="136" t="s">
        <v>325</v>
      </c>
      <c r="W1" s="136" t="s">
        <v>326</v>
      </c>
    </row>
    <row r="2" spans="1:23">
      <c r="A2" s="137" t="s">
        <v>264</v>
      </c>
      <c r="B2" s="138">
        <v>0.32</v>
      </c>
      <c r="C2" s="135">
        <v>10.08</v>
      </c>
      <c r="D2" s="138">
        <v>0.24</v>
      </c>
      <c r="E2" s="138">
        <v>0</v>
      </c>
      <c r="G2" s="137" t="s">
        <v>264</v>
      </c>
      <c r="H2" s="138">
        <v>0.17</v>
      </c>
      <c r="I2" s="135">
        <v>9.34</v>
      </c>
      <c r="J2" s="138">
        <v>0.27</v>
      </c>
      <c r="K2" s="138">
        <v>0</v>
      </c>
      <c r="M2" s="137" t="s">
        <v>264</v>
      </c>
      <c r="N2" s="138">
        <v>0.39</v>
      </c>
      <c r="O2" s="135">
        <v>9.66</v>
      </c>
      <c r="P2" s="138">
        <v>0.47</v>
      </c>
      <c r="Q2" s="138">
        <v>0</v>
      </c>
      <c r="S2" s="137" t="s">
        <v>264</v>
      </c>
      <c r="T2" s="138">
        <v>0.37</v>
      </c>
      <c r="U2" s="135">
        <v>9.02</v>
      </c>
      <c r="V2" s="138">
        <v>0.49</v>
      </c>
      <c r="W2" s="138">
        <v>0</v>
      </c>
    </row>
    <row r="3" spans="1:23">
      <c r="A3" s="139" t="s">
        <v>266</v>
      </c>
      <c r="B3" s="138">
        <v>0.21</v>
      </c>
      <c r="C3" s="135">
        <v>9.3699999999999992</v>
      </c>
      <c r="D3" s="138">
        <v>0.11</v>
      </c>
      <c r="E3" s="138">
        <v>0.11</v>
      </c>
      <c r="G3" s="139" t="s">
        <v>266</v>
      </c>
      <c r="H3" s="138">
        <v>7.0000000000000007E-2</v>
      </c>
      <c r="I3" s="135">
        <v>8.7899999999999991</v>
      </c>
      <c r="J3" s="138">
        <v>0.04</v>
      </c>
      <c r="K3" s="138">
        <v>0.04</v>
      </c>
      <c r="M3" s="139" t="s">
        <v>266</v>
      </c>
      <c r="N3" s="138">
        <v>0.19</v>
      </c>
      <c r="O3" s="135">
        <v>8.73</v>
      </c>
      <c r="P3" s="138">
        <v>0.13</v>
      </c>
      <c r="Q3" s="138">
        <v>0.15</v>
      </c>
      <c r="S3" s="139" t="s">
        <v>266</v>
      </c>
      <c r="T3" s="138">
        <v>0.17</v>
      </c>
      <c r="U3" s="135">
        <v>7.21</v>
      </c>
      <c r="V3" s="138">
        <v>0.27</v>
      </c>
      <c r="W3" s="138">
        <v>0.05</v>
      </c>
    </row>
    <row r="4" spans="1:23">
      <c r="A4" s="139" t="s">
        <v>267</v>
      </c>
      <c r="B4" s="138">
        <v>0.04</v>
      </c>
      <c r="C4" s="135">
        <v>10.91</v>
      </c>
      <c r="D4" s="138">
        <v>0.02</v>
      </c>
      <c r="E4" s="138">
        <v>0.1</v>
      </c>
      <c r="G4" s="139" t="s">
        <v>267</v>
      </c>
      <c r="H4" s="138">
        <v>0.03</v>
      </c>
      <c r="I4" s="135">
        <v>9.85</v>
      </c>
      <c r="J4" s="138">
        <v>0.1</v>
      </c>
      <c r="K4" s="138">
        <v>0.09</v>
      </c>
      <c r="M4" s="139" t="s">
        <v>267</v>
      </c>
      <c r="N4" s="138">
        <v>0.06</v>
      </c>
      <c r="O4" s="135">
        <v>9.48</v>
      </c>
      <c r="P4" s="138">
        <v>0.17</v>
      </c>
      <c r="Q4" s="138">
        <v>7.0000000000000007E-2</v>
      </c>
      <c r="S4" s="139" t="s">
        <v>267</v>
      </c>
      <c r="T4" s="138">
        <v>0.04</v>
      </c>
      <c r="U4" s="135">
        <v>8.02</v>
      </c>
      <c r="V4" s="138">
        <v>7.0000000000000007E-2</v>
      </c>
      <c r="W4" s="138">
        <v>0.09</v>
      </c>
    </row>
    <row r="5" spans="1:23">
      <c r="A5" s="139" t="s">
        <v>268</v>
      </c>
      <c r="B5" s="138">
        <v>0.44</v>
      </c>
      <c r="C5" s="135">
        <v>9.41</v>
      </c>
      <c r="D5" s="138">
        <v>2.1</v>
      </c>
      <c r="E5" s="138">
        <v>0.23</v>
      </c>
      <c r="G5" s="139" t="s">
        <v>268</v>
      </c>
      <c r="H5" s="138">
        <v>0.15</v>
      </c>
      <c r="I5" s="135">
        <v>8.06</v>
      </c>
      <c r="J5" s="138">
        <v>1.75</v>
      </c>
      <c r="K5" s="138">
        <v>0.26</v>
      </c>
      <c r="M5" s="139" t="s">
        <v>268</v>
      </c>
      <c r="N5" s="138">
        <v>0.51</v>
      </c>
      <c r="O5" s="135">
        <v>6.82</v>
      </c>
      <c r="P5" s="138">
        <v>2.56</v>
      </c>
      <c r="Q5" s="138">
        <v>0.13</v>
      </c>
      <c r="S5" s="139" t="s">
        <v>268</v>
      </c>
      <c r="T5" s="138">
        <v>0.39</v>
      </c>
      <c r="U5" s="135">
        <v>8.92</v>
      </c>
      <c r="V5" s="138">
        <v>2.77</v>
      </c>
      <c r="W5" s="138">
        <v>0.11</v>
      </c>
    </row>
    <row r="6" spans="1:23">
      <c r="A6" s="139" t="s">
        <v>269</v>
      </c>
      <c r="B6" s="138">
        <v>0.05</v>
      </c>
      <c r="C6" s="135">
        <v>9.42</v>
      </c>
      <c r="D6" s="138">
        <v>1.44</v>
      </c>
      <c r="E6" s="138">
        <v>0.76</v>
      </c>
      <c r="G6" s="139" t="s">
        <v>269</v>
      </c>
      <c r="H6" s="138">
        <v>0.03</v>
      </c>
      <c r="I6" s="135">
        <v>8.01</v>
      </c>
      <c r="J6" s="138">
        <v>1.19</v>
      </c>
      <c r="K6" s="138">
        <v>0.68</v>
      </c>
      <c r="M6" s="139" t="s">
        <v>269</v>
      </c>
      <c r="N6" s="138">
        <v>0.06</v>
      </c>
      <c r="O6" s="135">
        <v>6.38</v>
      </c>
      <c r="P6" s="138">
        <v>1.64</v>
      </c>
      <c r="Q6" s="138">
        <v>0.38</v>
      </c>
      <c r="S6" s="139" t="s">
        <v>269</v>
      </c>
      <c r="T6" s="138">
        <v>0.23</v>
      </c>
      <c r="U6" s="135">
        <v>6.39</v>
      </c>
      <c r="V6" s="138">
        <v>1.46</v>
      </c>
      <c r="W6" s="138">
        <v>0.19</v>
      </c>
    </row>
    <row r="7" spans="1:23">
      <c r="A7" s="139" t="s">
        <v>270</v>
      </c>
      <c r="B7" s="138">
        <v>0</v>
      </c>
      <c r="C7" s="135">
        <v>11.23</v>
      </c>
      <c r="D7" s="138">
        <v>1.44</v>
      </c>
      <c r="E7" s="138">
        <v>1.38</v>
      </c>
      <c r="G7" s="139" t="s">
        <v>270</v>
      </c>
      <c r="H7" s="138">
        <v>7.0000000000000007E-2</v>
      </c>
      <c r="I7" s="135">
        <v>9.61</v>
      </c>
      <c r="J7" s="138">
        <v>0.99</v>
      </c>
      <c r="K7" s="138">
        <v>0.92</v>
      </c>
      <c r="M7" s="139" t="s">
        <v>270</v>
      </c>
      <c r="N7" s="138">
        <v>0</v>
      </c>
      <c r="O7" s="135">
        <v>7.25</v>
      </c>
      <c r="P7" s="138">
        <v>1.1399999999999999</v>
      </c>
      <c r="Q7" s="138">
        <v>1.04</v>
      </c>
      <c r="S7" s="139" t="s">
        <v>270</v>
      </c>
      <c r="T7" s="138">
        <v>0</v>
      </c>
      <c r="U7" s="135">
        <v>6.99</v>
      </c>
      <c r="V7" s="138">
        <v>1.1000000000000001</v>
      </c>
      <c r="W7" s="138">
        <v>0.6</v>
      </c>
    </row>
    <row r="8" spans="1:23">
      <c r="A8" s="139" t="s">
        <v>271</v>
      </c>
      <c r="B8" s="138">
        <v>0.43</v>
      </c>
      <c r="C8" s="135">
        <v>8.16</v>
      </c>
      <c r="D8" s="138">
        <v>2.33</v>
      </c>
      <c r="E8" s="138">
        <v>0.13</v>
      </c>
      <c r="G8" s="139" t="s">
        <v>271</v>
      </c>
      <c r="H8" s="138">
        <v>0.05</v>
      </c>
      <c r="I8" s="135">
        <v>6.69</v>
      </c>
      <c r="J8" s="138">
        <v>1.9</v>
      </c>
      <c r="K8" s="138">
        <v>0.35</v>
      </c>
      <c r="M8" s="139" t="s">
        <v>271</v>
      </c>
      <c r="N8" s="138">
        <v>0.5</v>
      </c>
      <c r="O8" s="135">
        <v>6.22</v>
      </c>
      <c r="P8" s="138">
        <v>2.66</v>
      </c>
      <c r="Q8" s="138">
        <v>0.24</v>
      </c>
      <c r="S8" s="139" t="s">
        <v>271</v>
      </c>
      <c r="T8" s="138">
        <v>0.21</v>
      </c>
      <c r="U8" s="135">
        <v>5.88</v>
      </c>
      <c r="V8" s="138">
        <v>3</v>
      </c>
      <c r="W8" s="138">
        <v>0.28999999999999998</v>
      </c>
    </row>
    <row r="9" spans="1:23">
      <c r="A9" s="139" t="s">
        <v>169</v>
      </c>
      <c r="B9" s="138">
        <v>0</v>
      </c>
      <c r="C9" s="135">
        <v>7.84</v>
      </c>
      <c r="D9" s="138">
        <v>1.19</v>
      </c>
      <c r="E9" s="138">
        <v>0.97</v>
      </c>
      <c r="G9" s="139" t="s">
        <v>169</v>
      </c>
      <c r="H9" s="138">
        <v>0.05</v>
      </c>
      <c r="I9" s="135">
        <v>7.66</v>
      </c>
      <c r="J9" s="138">
        <v>1.26</v>
      </c>
      <c r="K9" s="138">
        <v>0.83</v>
      </c>
      <c r="M9" s="139" t="s">
        <v>169</v>
      </c>
      <c r="N9" s="138">
        <v>0.12</v>
      </c>
      <c r="O9" s="135">
        <v>5.07</v>
      </c>
      <c r="P9" s="138">
        <v>1.26</v>
      </c>
      <c r="Q9" s="138">
        <v>0.15</v>
      </c>
      <c r="S9" s="139" t="s">
        <v>169</v>
      </c>
      <c r="T9" s="138">
        <v>0.25</v>
      </c>
      <c r="U9" s="135">
        <v>4.58</v>
      </c>
      <c r="V9" s="138">
        <v>1.39</v>
      </c>
      <c r="W9" s="138">
        <v>0.28999999999999998</v>
      </c>
    </row>
    <row r="10" spans="1:23">
      <c r="A10" s="139" t="s">
        <v>170</v>
      </c>
      <c r="B10" s="138">
        <v>0</v>
      </c>
      <c r="C10" s="135">
        <v>8.9499999999999993</v>
      </c>
      <c r="D10" s="138">
        <v>1.37</v>
      </c>
      <c r="E10" s="138">
        <v>1.51</v>
      </c>
      <c r="G10" s="139" t="s">
        <v>170</v>
      </c>
      <c r="H10" s="138">
        <v>0</v>
      </c>
      <c r="I10" s="135">
        <v>7.71</v>
      </c>
      <c r="J10" s="138">
        <v>1.1499999999999999</v>
      </c>
      <c r="K10" s="138">
        <v>1.42</v>
      </c>
      <c r="M10" s="139" t="s">
        <v>170</v>
      </c>
      <c r="N10" s="138">
        <v>0.01</v>
      </c>
      <c r="O10" s="135">
        <v>5.56</v>
      </c>
      <c r="P10" s="138">
        <v>0.89</v>
      </c>
      <c r="Q10" s="138">
        <v>0.93</v>
      </c>
      <c r="S10" s="139" t="s">
        <v>170</v>
      </c>
      <c r="T10" s="138">
        <v>0.02</v>
      </c>
      <c r="U10" s="135">
        <v>5.38</v>
      </c>
      <c r="V10" s="138">
        <v>1.1399999999999999</v>
      </c>
      <c r="W10" s="138">
        <v>0.62</v>
      </c>
    </row>
    <row r="11" spans="1:23">
      <c r="A11" s="139" t="s">
        <v>171</v>
      </c>
      <c r="B11" s="138">
        <v>0.06</v>
      </c>
      <c r="C11" s="135">
        <v>6.73</v>
      </c>
      <c r="D11" s="138">
        <v>1.08</v>
      </c>
      <c r="E11" s="138">
        <v>0.87</v>
      </c>
      <c r="G11" s="139" t="s">
        <v>171</v>
      </c>
      <c r="H11" s="138">
        <v>0</v>
      </c>
      <c r="I11" s="135">
        <v>4.8</v>
      </c>
      <c r="J11" s="138">
        <v>0.83</v>
      </c>
      <c r="K11" s="138">
        <v>0.68</v>
      </c>
      <c r="M11" s="139" t="s">
        <v>171</v>
      </c>
      <c r="N11" s="138">
        <v>0.05</v>
      </c>
      <c r="O11" s="135">
        <v>3.68</v>
      </c>
      <c r="P11" s="138">
        <v>1.17</v>
      </c>
      <c r="Q11" s="138">
        <v>0.73</v>
      </c>
      <c r="S11" s="139" t="s">
        <v>171</v>
      </c>
      <c r="T11" s="138">
        <v>0</v>
      </c>
      <c r="U11" s="135">
        <v>3.02</v>
      </c>
      <c r="V11" s="138">
        <v>1.19</v>
      </c>
      <c r="W11" s="138">
        <v>0.66</v>
      </c>
    </row>
    <row r="12" spans="1:23">
      <c r="A12" s="139" t="s">
        <v>172</v>
      </c>
      <c r="B12" s="138">
        <v>0.02</v>
      </c>
      <c r="C12" s="135">
        <v>5.95</v>
      </c>
      <c r="D12" s="138">
        <v>0.61</v>
      </c>
      <c r="E12" s="138">
        <v>1.41</v>
      </c>
      <c r="G12" s="139" t="s">
        <v>172</v>
      </c>
      <c r="H12" s="138">
        <v>0.03</v>
      </c>
      <c r="I12" s="135">
        <v>4.57</v>
      </c>
      <c r="J12" s="138">
        <v>0.57999999999999996</v>
      </c>
      <c r="K12" s="138">
        <v>1.08</v>
      </c>
      <c r="M12" s="139" t="s">
        <v>172</v>
      </c>
      <c r="N12" s="138">
        <v>0</v>
      </c>
      <c r="O12" s="135">
        <v>3.35</v>
      </c>
      <c r="P12" s="138">
        <v>0.59</v>
      </c>
      <c r="Q12" s="138">
        <v>0.95</v>
      </c>
      <c r="S12" s="139" t="s">
        <v>172</v>
      </c>
      <c r="T12" s="138">
        <v>7.0000000000000007E-2</v>
      </c>
      <c r="U12" s="135">
        <v>2.91</v>
      </c>
      <c r="V12" s="138">
        <v>0.37</v>
      </c>
      <c r="W12" s="138">
        <v>0.61</v>
      </c>
    </row>
    <row r="13" spans="1:23" ht="12.7" thickBot="1">
      <c r="A13" s="140" t="s">
        <v>297</v>
      </c>
      <c r="B13" s="138">
        <v>0.08</v>
      </c>
      <c r="C13" s="141" t="s">
        <v>328</v>
      </c>
      <c r="D13" s="138">
        <v>0.24</v>
      </c>
      <c r="E13" s="138">
        <v>1.32</v>
      </c>
      <c r="G13" s="140" t="s">
        <v>297</v>
      </c>
      <c r="H13" s="138">
        <v>0.04</v>
      </c>
      <c r="I13" s="141" t="s">
        <v>328</v>
      </c>
      <c r="J13" s="138">
        <v>0.13</v>
      </c>
      <c r="K13" s="138">
        <v>0.93</v>
      </c>
      <c r="M13" s="140" t="s">
        <v>297</v>
      </c>
      <c r="N13" s="138">
        <v>0.08</v>
      </c>
      <c r="O13" s="141" t="s">
        <v>328</v>
      </c>
      <c r="P13" s="138">
        <v>0.17</v>
      </c>
      <c r="Q13" s="138">
        <v>0.78</v>
      </c>
      <c r="S13" s="140" t="s">
        <v>297</v>
      </c>
      <c r="T13" s="138">
        <v>0.02</v>
      </c>
      <c r="U13" s="141" t="s">
        <v>328</v>
      </c>
      <c r="V13" s="138">
        <v>0.16</v>
      </c>
      <c r="W13" s="138">
        <v>0.61</v>
      </c>
    </row>
    <row r="14" spans="1:23" ht="23.35">
      <c r="A14" s="142" t="s">
        <v>322</v>
      </c>
      <c r="B14" s="138">
        <f>AVERAGE(B2:B13)</f>
        <v>0.13750000000000001</v>
      </c>
      <c r="C14" s="138">
        <f>AVERAGE(C2:C13)</f>
        <v>8.913636363636364</v>
      </c>
      <c r="D14" s="138">
        <f>AVERAGE(D2:D13)</f>
        <v>1.0141666666666664</v>
      </c>
      <c r="E14" s="138">
        <f>AVERAGE(E2:E13)</f>
        <v>0.73249999999999993</v>
      </c>
      <c r="G14" s="142" t="s">
        <v>322</v>
      </c>
      <c r="H14" s="138">
        <f>AVERAGE(H2:H13)</f>
        <v>5.7500000000000016E-2</v>
      </c>
      <c r="I14" s="138">
        <f>AVERAGE(I2:I13)</f>
        <v>7.7354545454545436</v>
      </c>
      <c r="J14" s="138">
        <f>AVERAGE(J2:J13)</f>
        <v>0.84916666666666674</v>
      </c>
      <c r="K14" s="138">
        <f>AVERAGE(K2:K13)</f>
        <v>0.60666666666666658</v>
      </c>
      <c r="M14" s="142" t="s">
        <v>322</v>
      </c>
      <c r="N14" s="138">
        <f>AVERAGE(N2:N13)</f>
        <v>0.16416666666666668</v>
      </c>
      <c r="O14" s="138">
        <f>AVERAGE(O2:O13)</f>
        <v>6.5636363636363635</v>
      </c>
      <c r="P14" s="138">
        <f>AVERAGE(P2:P13)</f>
        <v>1.0708333333333333</v>
      </c>
      <c r="Q14" s="138">
        <f>AVERAGE(Q2:Q13)</f>
        <v>0.46249999999999997</v>
      </c>
      <c r="S14" s="142" t="s">
        <v>322</v>
      </c>
      <c r="T14" s="138">
        <f>AVERAGE(T2:T13)</f>
        <v>0.14750000000000002</v>
      </c>
      <c r="U14" s="138">
        <f>AVERAGE(U2:U13)</f>
        <v>6.2109090909090918</v>
      </c>
      <c r="V14" s="138">
        <f>AVERAGE(V2:V13)</f>
        <v>1.1174999999999999</v>
      </c>
      <c r="W14" s="138">
        <f>AVERAGE(W2:W13)</f>
        <v>0.34333333333333332</v>
      </c>
    </row>
  </sheetData>
  <phoneticPr fontId="2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topLeftCell="A103" workbookViewId="0">
      <selection activeCell="N114" sqref="N114:O125"/>
    </sheetView>
  </sheetViews>
  <sheetFormatPr defaultColWidth="9.125" defaultRowHeight="13.7"/>
  <cols>
    <col min="1" max="1" width="6" style="21" customWidth="1"/>
    <col min="2" max="2" width="9.125" style="20"/>
    <col min="3" max="4" width="7.3125" style="20" customWidth="1"/>
    <col min="5" max="5" width="6.3125" style="20" customWidth="1"/>
    <col min="6" max="6" width="7.6875" style="20" customWidth="1"/>
    <col min="7" max="7" width="8.875" style="20" customWidth="1"/>
    <col min="8" max="8" width="9.125" style="20"/>
    <col min="9" max="9" width="8.125" style="20" customWidth="1"/>
    <col min="10" max="12" width="6.875" style="20" customWidth="1"/>
    <col min="13" max="13" width="8.5625" style="20" customWidth="1"/>
    <col min="14" max="14" width="8.3125" style="20" customWidth="1"/>
    <col min="15" max="15" width="6.125" style="20" customWidth="1"/>
    <col min="16" max="16" width="10.3125" style="20" customWidth="1"/>
    <col min="17" max="17" width="7.4375" style="20" customWidth="1"/>
    <col min="18" max="18" width="3.4375" style="20" customWidth="1"/>
    <col min="19" max="19" width="7.3125" style="20" customWidth="1"/>
    <col min="20" max="20" width="7.4375" style="20" customWidth="1"/>
    <col min="21" max="21" width="7.5625" style="20" customWidth="1"/>
    <col min="22" max="22" width="7.3125" style="20" customWidth="1"/>
    <col min="23" max="23" width="8" style="20" customWidth="1"/>
    <col min="24" max="16384" width="9.125" style="20"/>
  </cols>
  <sheetData>
    <row r="1" spans="1:23" s="73" customFormat="1" ht="31.5" customHeight="1">
      <c r="A1" s="46"/>
      <c r="B1" s="72"/>
      <c r="C1" s="73" t="s">
        <v>246</v>
      </c>
      <c r="D1" s="72" t="s">
        <v>247</v>
      </c>
      <c r="E1" s="72" t="s">
        <v>249</v>
      </c>
      <c r="F1" s="72" t="s">
        <v>250</v>
      </c>
      <c r="G1" s="72" t="s">
        <v>249</v>
      </c>
      <c r="H1" s="72" t="s">
        <v>252</v>
      </c>
      <c r="I1" s="72" t="s">
        <v>249</v>
      </c>
      <c r="J1" s="72" t="s">
        <v>253</v>
      </c>
      <c r="K1" s="72" t="s">
        <v>249</v>
      </c>
      <c r="L1" s="72" t="s">
        <v>255</v>
      </c>
      <c r="M1" s="72" t="s">
        <v>249</v>
      </c>
      <c r="N1" s="74" t="s">
        <v>256</v>
      </c>
      <c r="O1" s="72" t="s">
        <v>258</v>
      </c>
      <c r="P1" s="73" t="s">
        <v>298</v>
      </c>
      <c r="Q1" s="73" t="s">
        <v>258</v>
      </c>
      <c r="S1" s="73" t="s">
        <v>259</v>
      </c>
      <c r="T1" s="73" t="s">
        <v>260</v>
      </c>
      <c r="U1" s="73" t="s">
        <v>261</v>
      </c>
      <c r="V1" s="73" t="s">
        <v>262</v>
      </c>
      <c r="W1" s="73" t="s">
        <v>263</v>
      </c>
    </row>
    <row r="2" spans="1:23" ht="16.7">
      <c r="A2" s="35" t="s">
        <v>264</v>
      </c>
      <c r="B2" s="20" t="s">
        <v>0</v>
      </c>
      <c r="C2" s="20">
        <f>MIN(D2,F2,H2,J2,L2,N2,P2)</f>
        <v>2593</v>
      </c>
      <c r="D2" s="105">
        <v>2696</v>
      </c>
      <c r="E2" s="105">
        <v>0</v>
      </c>
      <c r="F2" s="105">
        <v>2696</v>
      </c>
      <c r="G2" s="105">
        <v>0</v>
      </c>
      <c r="H2" s="105">
        <v>2661</v>
      </c>
      <c r="I2" s="105">
        <v>16</v>
      </c>
      <c r="J2" s="105">
        <v>2676</v>
      </c>
      <c r="K2" s="105">
        <v>15</v>
      </c>
      <c r="L2" s="105">
        <v>2730</v>
      </c>
      <c r="M2" s="105">
        <v>0</v>
      </c>
      <c r="N2" s="105">
        <v>2656</v>
      </c>
      <c r="O2" s="105">
        <v>47</v>
      </c>
      <c r="P2">
        <v>2593</v>
      </c>
      <c r="Q2" s="15">
        <v>0.108</v>
      </c>
      <c r="S2" s="25">
        <f>(D2-$C2)/$C2*100</f>
        <v>3.9722329348245276</v>
      </c>
      <c r="T2" s="25">
        <f>(F2-$C2)/$C2*100</f>
        <v>3.9722329348245276</v>
      </c>
      <c r="U2" s="25">
        <f>(H2-$C2)/$C2*100</f>
        <v>2.6224450443501737</v>
      </c>
      <c r="V2" s="25">
        <f>(J2-$C2)/$C2*100</f>
        <v>3.2009255688391822</v>
      </c>
      <c r="W2" s="25">
        <f>(L2-$C2)/$C2*100</f>
        <v>5.2834554569996151</v>
      </c>
    </row>
    <row r="3" spans="1:23" ht="16.7">
      <c r="A3" s="35" t="s">
        <v>264</v>
      </c>
      <c r="B3" s="20" t="s">
        <v>1</v>
      </c>
      <c r="C3" s="20">
        <f t="shared" ref="C3:C66" si="0">MIN(D3,F3,H3,J3,L3,N3,P3)</f>
        <v>2609</v>
      </c>
      <c r="D3" s="105">
        <v>2688</v>
      </c>
      <c r="E3" s="105">
        <v>0</v>
      </c>
      <c r="F3" s="105">
        <v>2688</v>
      </c>
      <c r="G3" s="105">
        <v>0</v>
      </c>
      <c r="H3" s="105">
        <v>2751</v>
      </c>
      <c r="I3" s="105">
        <v>16</v>
      </c>
      <c r="J3" s="105">
        <v>2755</v>
      </c>
      <c r="K3" s="105">
        <v>0</v>
      </c>
      <c r="L3" s="105">
        <v>2751</v>
      </c>
      <c r="M3" s="105">
        <v>0</v>
      </c>
      <c r="N3" s="105">
        <v>2658</v>
      </c>
      <c r="O3" s="105">
        <v>16</v>
      </c>
      <c r="P3">
        <v>2609</v>
      </c>
      <c r="Q3" s="15">
        <v>6.2E-2</v>
      </c>
      <c r="S3" s="25">
        <f t="shared" ref="S3:S66" si="1">(D3-$C3)/$C3*100</f>
        <v>3.0279800689919512</v>
      </c>
      <c r="T3" s="25">
        <f t="shared" ref="T3:T66" si="2">(F3-$C3)/$C3*100</f>
        <v>3.0279800689919512</v>
      </c>
      <c r="U3" s="25">
        <f t="shared" ref="U3:U66" si="3">(H3-$C3)/$C3*100</f>
        <v>5.44269835185895</v>
      </c>
      <c r="V3" s="25">
        <f t="shared" ref="V3:V66" si="4">(J3-$C3)/$C3*100</f>
        <v>5.5960137983901879</v>
      </c>
      <c r="W3" s="25">
        <f t="shared" ref="W3:W66" si="5">(L3-$C3)/$C3*100</f>
        <v>5.44269835185895</v>
      </c>
    </row>
    <row r="4" spans="1:23" ht="16.7">
      <c r="A4" s="35" t="s">
        <v>264</v>
      </c>
      <c r="B4" s="20" t="s">
        <v>2</v>
      </c>
      <c r="C4" s="20">
        <f t="shared" si="0"/>
        <v>2668</v>
      </c>
      <c r="D4" s="105">
        <v>2819</v>
      </c>
      <c r="E4" s="105">
        <v>0</v>
      </c>
      <c r="F4" s="105">
        <v>2819</v>
      </c>
      <c r="G4" s="105">
        <v>0</v>
      </c>
      <c r="H4" s="105">
        <v>2838</v>
      </c>
      <c r="I4" s="105">
        <v>0</v>
      </c>
      <c r="J4" s="105">
        <v>2732</v>
      </c>
      <c r="K4" s="105">
        <v>0</v>
      </c>
      <c r="L4" s="105">
        <v>2750</v>
      </c>
      <c r="M4" s="105">
        <v>0</v>
      </c>
      <c r="N4" s="105">
        <v>2668</v>
      </c>
      <c r="O4" s="105">
        <v>32</v>
      </c>
      <c r="P4">
        <v>2668</v>
      </c>
      <c r="Q4" s="15">
        <v>0.25</v>
      </c>
      <c r="S4" s="25">
        <f t="shared" si="1"/>
        <v>5.6596701649175412</v>
      </c>
      <c r="T4" s="25">
        <f t="shared" si="2"/>
        <v>5.6596701649175412</v>
      </c>
      <c r="U4" s="25">
        <f t="shared" si="3"/>
        <v>6.3718140929535236</v>
      </c>
      <c r="V4" s="25">
        <f t="shared" si="4"/>
        <v>2.39880059970015</v>
      </c>
      <c r="W4" s="25">
        <f t="shared" si="5"/>
        <v>3.073463268365817</v>
      </c>
    </row>
    <row r="5" spans="1:23" ht="16.7">
      <c r="A5" s="35" t="s">
        <v>264</v>
      </c>
      <c r="B5" s="20" t="s">
        <v>3</v>
      </c>
      <c r="C5" s="20">
        <f t="shared" si="0"/>
        <v>2662</v>
      </c>
      <c r="D5" s="105">
        <v>2778</v>
      </c>
      <c r="E5" s="105">
        <v>0</v>
      </c>
      <c r="F5" s="105">
        <v>2804</v>
      </c>
      <c r="G5" s="105">
        <v>0</v>
      </c>
      <c r="H5" s="105">
        <v>2746</v>
      </c>
      <c r="I5" s="105">
        <v>0</v>
      </c>
      <c r="J5" s="105">
        <v>2810</v>
      </c>
      <c r="K5" s="105">
        <v>0</v>
      </c>
      <c r="L5" s="105">
        <v>2805</v>
      </c>
      <c r="M5" s="105">
        <v>0</v>
      </c>
      <c r="N5" s="105">
        <v>2689</v>
      </c>
      <c r="O5" s="105">
        <v>16</v>
      </c>
      <c r="P5">
        <v>2662</v>
      </c>
      <c r="Q5" s="15">
        <v>0.124</v>
      </c>
      <c r="S5" s="25">
        <f t="shared" si="1"/>
        <v>4.3576258452291512</v>
      </c>
      <c r="T5" s="25">
        <f t="shared" si="2"/>
        <v>5.334335086401202</v>
      </c>
      <c r="U5" s="25">
        <f t="shared" si="3"/>
        <v>3.1555221637866269</v>
      </c>
      <c r="V5" s="25">
        <f t="shared" si="4"/>
        <v>5.559729526671676</v>
      </c>
      <c r="W5" s="25">
        <f t="shared" si="5"/>
        <v>5.3719008264462813</v>
      </c>
    </row>
    <row r="6" spans="1:23" ht="16.7">
      <c r="A6" s="35" t="s">
        <v>264</v>
      </c>
      <c r="B6" s="20" t="s">
        <v>4</v>
      </c>
      <c r="C6" s="20">
        <f t="shared" si="0"/>
        <v>2657</v>
      </c>
      <c r="D6" s="105">
        <v>2797</v>
      </c>
      <c r="E6" s="105">
        <v>0</v>
      </c>
      <c r="F6" s="105">
        <v>2797</v>
      </c>
      <c r="G6" s="105">
        <v>0</v>
      </c>
      <c r="H6" s="105">
        <v>2751</v>
      </c>
      <c r="I6" s="105">
        <v>0</v>
      </c>
      <c r="J6" s="105">
        <v>2742</v>
      </c>
      <c r="K6" s="105">
        <v>0</v>
      </c>
      <c r="L6" s="105">
        <v>2795</v>
      </c>
      <c r="M6" s="105">
        <v>0</v>
      </c>
      <c r="N6" s="105">
        <v>2693</v>
      </c>
      <c r="O6" s="105">
        <v>16</v>
      </c>
      <c r="P6">
        <v>2657</v>
      </c>
      <c r="Q6" s="15">
        <v>0.21800000000000003</v>
      </c>
      <c r="S6" s="25">
        <f t="shared" si="1"/>
        <v>5.2691004892736171</v>
      </c>
      <c r="T6" s="25">
        <f t="shared" si="2"/>
        <v>5.2691004892736171</v>
      </c>
      <c r="U6" s="25">
        <f t="shared" si="3"/>
        <v>3.5378246142265715</v>
      </c>
      <c r="V6" s="25">
        <f t="shared" si="4"/>
        <v>3.1990967256304104</v>
      </c>
      <c r="W6" s="25">
        <f t="shared" si="5"/>
        <v>5.1938276251411368</v>
      </c>
    </row>
    <row r="7" spans="1:23" ht="16.7">
      <c r="A7" s="35" t="s">
        <v>264</v>
      </c>
      <c r="B7" s="20" t="s">
        <v>5</v>
      </c>
      <c r="C7" s="20">
        <f t="shared" si="0"/>
        <v>2505</v>
      </c>
      <c r="D7" s="105">
        <v>2639</v>
      </c>
      <c r="E7" s="105">
        <v>0</v>
      </c>
      <c r="F7" s="105">
        <v>2639</v>
      </c>
      <c r="G7" s="105">
        <v>0</v>
      </c>
      <c r="H7" s="105">
        <v>2659</v>
      </c>
      <c r="I7" s="105">
        <v>0</v>
      </c>
      <c r="J7" s="105">
        <v>2726</v>
      </c>
      <c r="K7" s="105">
        <v>0</v>
      </c>
      <c r="L7" s="105">
        <v>2624</v>
      </c>
      <c r="M7" s="105">
        <v>0</v>
      </c>
      <c r="N7" s="105">
        <v>2511</v>
      </c>
      <c r="O7" s="105">
        <v>15</v>
      </c>
      <c r="P7">
        <v>2505</v>
      </c>
      <c r="Q7" s="15">
        <v>0.125</v>
      </c>
      <c r="S7" s="25">
        <f t="shared" si="1"/>
        <v>5.3493013972055889</v>
      </c>
      <c r="T7" s="25">
        <f t="shared" si="2"/>
        <v>5.3493013972055889</v>
      </c>
      <c r="U7" s="25">
        <f t="shared" si="3"/>
        <v>6.1477045908183632</v>
      </c>
      <c r="V7" s="25">
        <f t="shared" si="4"/>
        <v>8.8223552894211572</v>
      </c>
      <c r="W7" s="25">
        <f t="shared" si="5"/>
        <v>4.7504990019960083</v>
      </c>
    </row>
    <row r="8" spans="1:23" ht="16.7">
      <c r="A8" s="35" t="s">
        <v>264</v>
      </c>
      <c r="B8" s="20" t="s">
        <v>6</v>
      </c>
      <c r="C8" s="20">
        <f t="shared" si="0"/>
        <v>2642</v>
      </c>
      <c r="D8" s="105">
        <v>2762</v>
      </c>
      <c r="E8" s="105">
        <v>0</v>
      </c>
      <c r="F8" s="105">
        <v>2762</v>
      </c>
      <c r="G8" s="105">
        <v>0</v>
      </c>
      <c r="H8" s="105">
        <v>2859</v>
      </c>
      <c r="I8" s="105">
        <v>0</v>
      </c>
      <c r="J8" s="105">
        <v>2766</v>
      </c>
      <c r="K8" s="105">
        <v>0</v>
      </c>
      <c r="L8" s="105">
        <v>2828</v>
      </c>
      <c r="M8" s="105">
        <v>0</v>
      </c>
      <c r="N8" s="105">
        <v>2688</v>
      </c>
      <c r="O8" s="105">
        <v>16</v>
      </c>
      <c r="P8">
        <v>2642</v>
      </c>
      <c r="Q8" s="15">
        <v>4.5999999999999999E-2</v>
      </c>
      <c r="S8" s="25">
        <f t="shared" si="1"/>
        <v>4.5420136260408785</v>
      </c>
      <c r="T8" s="25">
        <f t="shared" si="2"/>
        <v>4.5420136260408785</v>
      </c>
      <c r="U8" s="25">
        <f t="shared" si="3"/>
        <v>8.2134746404239198</v>
      </c>
      <c r="V8" s="25">
        <f t="shared" si="4"/>
        <v>4.6934140802422402</v>
      </c>
      <c r="W8" s="25">
        <f t="shared" si="5"/>
        <v>7.0401211203633611</v>
      </c>
    </row>
    <row r="9" spans="1:23" ht="16.7">
      <c r="A9" s="35" t="s">
        <v>264</v>
      </c>
      <c r="B9" s="20" t="s">
        <v>7</v>
      </c>
      <c r="C9" s="20">
        <f t="shared" si="0"/>
        <v>2590</v>
      </c>
      <c r="D9" s="105">
        <v>2791</v>
      </c>
      <c r="E9" s="105">
        <v>0</v>
      </c>
      <c r="F9" s="105">
        <v>2791</v>
      </c>
      <c r="G9" s="105">
        <v>0</v>
      </c>
      <c r="H9" s="105">
        <v>2817</v>
      </c>
      <c r="I9" s="105">
        <v>0</v>
      </c>
      <c r="J9" s="105">
        <v>2708</v>
      </c>
      <c r="K9" s="105">
        <v>0</v>
      </c>
      <c r="L9" s="105">
        <v>2758</v>
      </c>
      <c r="M9" s="105">
        <v>0</v>
      </c>
      <c r="N9" s="105">
        <v>2626</v>
      </c>
      <c r="O9" s="105">
        <v>31</v>
      </c>
      <c r="P9">
        <v>2590</v>
      </c>
      <c r="Q9" s="15">
        <v>9.4E-2</v>
      </c>
      <c r="S9" s="25">
        <f t="shared" si="1"/>
        <v>7.7606177606177607</v>
      </c>
      <c r="T9" s="25">
        <f t="shared" si="2"/>
        <v>7.7606177606177607</v>
      </c>
      <c r="U9" s="25">
        <f t="shared" si="3"/>
        <v>8.7644787644787634</v>
      </c>
      <c r="V9" s="25">
        <f t="shared" si="4"/>
        <v>4.5559845559845558</v>
      </c>
      <c r="W9" s="25">
        <f t="shared" si="5"/>
        <v>6.4864864864864868</v>
      </c>
    </row>
    <row r="10" spans="1:23" ht="16.7">
      <c r="A10" s="35" t="s">
        <v>264</v>
      </c>
      <c r="B10" s="20" t="s">
        <v>8</v>
      </c>
      <c r="C10" s="20">
        <f t="shared" si="0"/>
        <v>2589</v>
      </c>
      <c r="D10" s="105">
        <v>2684</v>
      </c>
      <c r="E10" s="105">
        <v>0</v>
      </c>
      <c r="F10" s="105">
        <v>2684</v>
      </c>
      <c r="G10" s="105">
        <v>0</v>
      </c>
      <c r="H10" s="105">
        <v>2725</v>
      </c>
      <c r="I10" s="105">
        <v>0</v>
      </c>
      <c r="J10" s="105">
        <v>2663</v>
      </c>
      <c r="K10" s="105">
        <v>0</v>
      </c>
      <c r="L10" s="105">
        <v>2737</v>
      </c>
      <c r="M10" s="105">
        <v>0</v>
      </c>
      <c r="N10" s="105">
        <v>2625</v>
      </c>
      <c r="O10" s="105">
        <v>16</v>
      </c>
      <c r="P10">
        <v>2589</v>
      </c>
      <c r="Q10" s="15">
        <v>4.5999999999999999E-2</v>
      </c>
      <c r="S10" s="25">
        <f t="shared" si="1"/>
        <v>3.6693704132869835</v>
      </c>
      <c r="T10" s="25">
        <f t="shared" si="2"/>
        <v>3.6693704132869835</v>
      </c>
      <c r="U10" s="25">
        <f t="shared" si="3"/>
        <v>5.252993433758208</v>
      </c>
      <c r="V10" s="25">
        <f t="shared" si="4"/>
        <v>2.8582464271919661</v>
      </c>
      <c r="W10" s="25">
        <f t="shared" si="5"/>
        <v>5.7164928543839322</v>
      </c>
    </row>
    <row r="11" spans="1:23" ht="16.7">
      <c r="A11" s="35" t="s">
        <v>264</v>
      </c>
      <c r="B11" s="20" t="s">
        <v>9</v>
      </c>
      <c r="C11" s="20">
        <f t="shared" si="0"/>
        <v>2399</v>
      </c>
      <c r="D11" s="105">
        <v>2477</v>
      </c>
      <c r="E11" s="105">
        <v>0</v>
      </c>
      <c r="F11" s="105">
        <v>2477</v>
      </c>
      <c r="G11" s="105">
        <v>0</v>
      </c>
      <c r="H11" s="105">
        <v>2627</v>
      </c>
      <c r="I11" s="105">
        <v>0</v>
      </c>
      <c r="J11" s="105">
        <v>2495</v>
      </c>
      <c r="K11" s="105">
        <v>0</v>
      </c>
      <c r="L11" s="105">
        <v>2558</v>
      </c>
      <c r="M11" s="105">
        <v>0</v>
      </c>
      <c r="N11" s="105">
        <v>2409</v>
      </c>
      <c r="O11" s="105">
        <v>16</v>
      </c>
      <c r="P11">
        <v>2399</v>
      </c>
      <c r="Q11" s="15">
        <v>0.17099999999999999</v>
      </c>
      <c r="S11" s="25">
        <f t="shared" si="1"/>
        <v>3.2513547311379738</v>
      </c>
      <c r="T11" s="25">
        <f t="shared" si="2"/>
        <v>3.2513547311379738</v>
      </c>
      <c r="U11" s="25">
        <f t="shared" si="3"/>
        <v>9.5039599833263857</v>
      </c>
      <c r="V11" s="25">
        <f t="shared" si="4"/>
        <v>4.0016673614005835</v>
      </c>
      <c r="W11" s="25">
        <f t="shared" si="5"/>
        <v>6.6277615673197161</v>
      </c>
    </row>
    <row r="12" spans="1:23" ht="16.7">
      <c r="A12" s="36" t="s">
        <v>266</v>
      </c>
      <c r="B12" s="20" t="s">
        <v>10</v>
      </c>
      <c r="C12" s="20">
        <f t="shared" si="0"/>
        <v>3476</v>
      </c>
      <c r="D12" s="105">
        <v>3572</v>
      </c>
      <c r="E12" s="105">
        <v>0</v>
      </c>
      <c r="F12" s="105">
        <v>3572</v>
      </c>
      <c r="G12" s="105">
        <v>0</v>
      </c>
      <c r="H12" s="105">
        <v>3635</v>
      </c>
      <c r="I12" s="105">
        <v>0</v>
      </c>
      <c r="J12" s="105">
        <v>3600</v>
      </c>
      <c r="K12" s="105">
        <v>0</v>
      </c>
      <c r="L12" s="105">
        <v>3754</v>
      </c>
      <c r="M12" s="105">
        <v>0</v>
      </c>
      <c r="N12" s="105">
        <v>3482</v>
      </c>
      <c r="O12" s="105">
        <v>16</v>
      </c>
      <c r="P12">
        <v>3476</v>
      </c>
      <c r="Q12" s="15">
        <v>9.2999999999999999E-2</v>
      </c>
      <c r="S12" s="25">
        <f t="shared" si="1"/>
        <v>2.7617951668584579</v>
      </c>
      <c r="T12" s="25">
        <f t="shared" si="2"/>
        <v>2.7617951668584579</v>
      </c>
      <c r="U12" s="25">
        <f t="shared" si="3"/>
        <v>4.5742232451093212</v>
      </c>
      <c r="V12" s="25">
        <f t="shared" si="4"/>
        <v>3.5673187571921749</v>
      </c>
      <c r="W12" s="25">
        <f t="shared" si="5"/>
        <v>7.9976985040276185</v>
      </c>
    </row>
    <row r="13" spans="1:23" ht="16.7">
      <c r="A13" s="36" t="s">
        <v>266</v>
      </c>
      <c r="B13" s="20" t="s">
        <v>11</v>
      </c>
      <c r="C13" s="20">
        <f t="shared" si="0"/>
        <v>3524</v>
      </c>
      <c r="D13" s="105">
        <v>3627</v>
      </c>
      <c r="E13" s="105">
        <v>0</v>
      </c>
      <c r="F13" s="105">
        <v>3627</v>
      </c>
      <c r="G13" s="105">
        <v>0</v>
      </c>
      <c r="H13" s="105">
        <v>3625</v>
      </c>
      <c r="I13" s="105">
        <v>0</v>
      </c>
      <c r="J13" s="105">
        <v>3656</v>
      </c>
      <c r="K13" s="105">
        <v>0</v>
      </c>
      <c r="L13" s="105">
        <v>3639</v>
      </c>
      <c r="M13" s="105">
        <v>0</v>
      </c>
      <c r="N13" s="105">
        <v>3570</v>
      </c>
      <c r="O13" s="105">
        <v>16</v>
      </c>
      <c r="P13">
        <v>3524</v>
      </c>
      <c r="Q13" s="15">
        <v>0.109</v>
      </c>
      <c r="S13" s="25">
        <f t="shared" si="1"/>
        <v>2.9228149829738932</v>
      </c>
      <c r="T13" s="25">
        <f t="shared" si="2"/>
        <v>2.9228149829738932</v>
      </c>
      <c r="U13" s="25">
        <f t="shared" si="3"/>
        <v>2.8660612939841088</v>
      </c>
      <c r="V13" s="25">
        <f t="shared" si="4"/>
        <v>3.7457434733257662</v>
      </c>
      <c r="W13" s="25">
        <f t="shared" si="5"/>
        <v>3.2633371169125991</v>
      </c>
    </row>
    <row r="14" spans="1:23" ht="16.7">
      <c r="A14" s="36" t="s">
        <v>266</v>
      </c>
      <c r="B14" s="20" t="s">
        <v>12</v>
      </c>
      <c r="C14" s="20">
        <f t="shared" si="0"/>
        <v>3292</v>
      </c>
      <c r="D14" s="105">
        <v>3397</v>
      </c>
      <c r="E14" s="105">
        <v>0</v>
      </c>
      <c r="F14" s="105">
        <v>3397</v>
      </c>
      <c r="G14" s="105">
        <v>0</v>
      </c>
      <c r="H14" s="105">
        <v>3395</v>
      </c>
      <c r="I14" s="105">
        <v>0</v>
      </c>
      <c r="J14" s="105">
        <v>3338</v>
      </c>
      <c r="K14" s="105">
        <v>0</v>
      </c>
      <c r="L14" s="105">
        <v>3384</v>
      </c>
      <c r="M14" s="105">
        <v>0</v>
      </c>
      <c r="N14" s="105">
        <v>3318</v>
      </c>
      <c r="O14" s="105">
        <v>16</v>
      </c>
      <c r="P14">
        <v>3292</v>
      </c>
      <c r="Q14" s="15">
        <v>6.0999999999999999E-2</v>
      </c>
      <c r="S14" s="25">
        <f t="shared" si="1"/>
        <v>3.1895504252733899</v>
      </c>
      <c r="T14" s="25">
        <f t="shared" si="2"/>
        <v>3.1895504252733899</v>
      </c>
      <c r="U14" s="25">
        <f t="shared" si="3"/>
        <v>3.1287970838396113</v>
      </c>
      <c r="V14" s="25">
        <f t="shared" si="4"/>
        <v>1.3973268529769136</v>
      </c>
      <c r="W14" s="25">
        <f t="shared" si="5"/>
        <v>2.7946537059538272</v>
      </c>
    </row>
    <row r="15" spans="1:23" ht="16.7">
      <c r="A15" s="36" t="s">
        <v>266</v>
      </c>
      <c r="B15" s="20" t="s">
        <v>13</v>
      </c>
      <c r="C15" s="20">
        <f t="shared" si="0"/>
        <v>3135</v>
      </c>
      <c r="D15" s="105">
        <v>3196</v>
      </c>
      <c r="E15" s="105">
        <v>0</v>
      </c>
      <c r="F15" s="105">
        <v>3142</v>
      </c>
      <c r="G15" s="105">
        <v>0</v>
      </c>
      <c r="H15" s="105">
        <v>3196</v>
      </c>
      <c r="I15" s="105">
        <v>0</v>
      </c>
      <c r="J15" s="105">
        <v>3175</v>
      </c>
      <c r="K15" s="105">
        <v>0</v>
      </c>
      <c r="L15" s="105">
        <v>3212</v>
      </c>
      <c r="M15" s="105">
        <v>0</v>
      </c>
      <c r="N15" s="105">
        <v>3178</v>
      </c>
      <c r="O15" s="105">
        <v>16</v>
      </c>
      <c r="P15">
        <v>3135</v>
      </c>
      <c r="Q15" s="15">
        <v>7.8E-2</v>
      </c>
      <c r="S15" s="25">
        <f t="shared" si="1"/>
        <v>1.9457735247208932</v>
      </c>
      <c r="T15" s="25">
        <f t="shared" si="2"/>
        <v>0.22328548644338117</v>
      </c>
      <c r="U15" s="25">
        <f t="shared" si="3"/>
        <v>1.9457735247208932</v>
      </c>
      <c r="V15" s="25">
        <f t="shared" si="4"/>
        <v>1.2759170653907497</v>
      </c>
      <c r="W15" s="25">
        <f t="shared" si="5"/>
        <v>2.4561403508771931</v>
      </c>
    </row>
    <row r="16" spans="1:23" ht="16.7">
      <c r="A16" s="36" t="s">
        <v>266</v>
      </c>
      <c r="B16" s="20" t="s">
        <v>14</v>
      </c>
      <c r="C16" s="20">
        <f t="shared" si="0"/>
        <v>3210</v>
      </c>
      <c r="D16" s="105">
        <v>3338</v>
      </c>
      <c r="E16" s="105">
        <v>0</v>
      </c>
      <c r="F16" s="105">
        <v>3338</v>
      </c>
      <c r="G16" s="105">
        <v>0</v>
      </c>
      <c r="H16" s="105">
        <v>3428</v>
      </c>
      <c r="I16" s="105">
        <v>0</v>
      </c>
      <c r="J16" s="105">
        <v>3460</v>
      </c>
      <c r="K16" s="105">
        <v>0</v>
      </c>
      <c r="L16" s="105">
        <v>3428</v>
      </c>
      <c r="M16" s="105">
        <v>0</v>
      </c>
      <c r="N16" s="105">
        <v>3301</v>
      </c>
      <c r="O16" s="105">
        <v>16</v>
      </c>
      <c r="P16">
        <v>3210</v>
      </c>
      <c r="Q16" s="15">
        <v>4.5999999999999999E-2</v>
      </c>
      <c r="S16" s="25">
        <f t="shared" si="1"/>
        <v>3.9875389408099688</v>
      </c>
      <c r="T16" s="25">
        <f t="shared" si="2"/>
        <v>3.9875389408099688</v>
      </c>
      <c r="U16" s="25">
        <f t="shared" si="3"/>
        <v>6.7912772585669785</v>
      </c>
      <c r="V16" s="25">
        <f t="shared" si="4"/>
        <v>7.7881619937694699</v>
      </c>
      <c r="W16" s="25">
        <f t="shared" si="5"/>
        <v>6.7912772585669785</v>
      </c>
    </row>
    <row r="17" spans="1:23" ht="16.7">
      <c r="A17" s="36" t="s">
        <v>266</v>
      </c>
      <c r="B17" s="20" t="s">
        <v>15</v>
      </c>
      <c r="C17" s="20">
        <f t="shared" si="0"/>
        <v>3188</v>
      </c>
      <c r="D17" s="105">
        <v>3281</v>
      </c>
      <c r="E17" s="105">
        <v>0</v>
      </c>
      <c r="F17" s="105">
        <v>3281</v>
      </c>
      <c r="G17" s="105">
        <v>0</v>
      </c>
      <c r="H17" s="105">
        <v>3231</v>
      </c>
      <c r="I17" s="105">
        <v>0</v>
      </c>
      <c r="J17" s="105">
        <v>3395</v>
      </c>
      <c r="K17" s="105">
        <v>0</v>
      </c>
      <c r="L17" s="105">
        <v>3348</v>
      </c>
      <c r="M17" s="105">
        <v>0</v>
      </c>
      <c r="N17" s="105">
        <v>3217</v>
      </c>
      <c r="O17" s="105">
        <v>32</v>
      </c>
      <c r="P17">
        <v>3188</v>
      </c>
      <c r="Q17" s="15">
        <v>0.108</v>
      </c>
      <c r="S17" s="25">
        <f t="shared" si="1"/>
        <v>2.9171894604767878</v>
      </c>
      <c r="T17" s="25">
        <f t="shared" si="2"/>
        <v>2.9171894604767878</v>
      </c>
      <c r="U17" s="25">
        <f t="shared" si="3"/>
        <v>1.3488080301129235</v>
      </c>
      <c r="V17" s="25">
        <f t="shared" si="4"/>
        <v>6.4930991217063987</v>
      </c>
      <c r="W17" s="25">
        <f t="shared" si="5"/>
        <v>5.0188205771643668</v>
      </c>
    </row>
    <row r="18" spans="1:23" ht="16.7">
      <c r="A18" s="36" t="s">
        <v>266</v>
      </c>
      <c r="B18" s="20" t="s">
        <v>16</v>
      </c>
      <c r="C18" s="20">
        <f t="shared" si="0"/>
        <v>3266</v>
      </c>
      <c r="D18" s="105">
        <v>3339</v>
      </c>
      <c r="E18" s="105">
        <v>0</v>
      </c>
      <c r="F18" s="105">
        <v>3339</v>
      </c>
      <c r="G18" s="105">
        <v>0</v>
      </c>
      <c r="H18" s="105">
        <v>3420</v>
      </c>
      <c r="I18" s="105">
        <v>0</v>
      </c>
      <c r="J18" s="105">
        <v>3340</v>
      </c>
      <c r="K18" s="105">
        <v>0</v>
      </c>
      <c r="L18" s="105">
        <v>3420</v>
      </c>
      <c r="M18" s="105">
        <v>0</v>
      </c>
      <c r="N18" s="105">
        <v>3328</v>
      </c>
      <c r="O18" s="105">
        <v>31</v>
      </c>
      <c r="P18">
        <v>3266</v>
      </c>
      <c r="Q18" s="15">
        <v>7.6999999999999999E-2</v>
      </c>
      <c r="S18" s="25">
        <f t="shared" si="1"/>
        <v>2.2351500306184935</v>
      </c>
      <c r="T18" s="25">
        <f t="shared" si="2"/>
        <v>2.2351500306184935</v>
      </c>
      <c r="U18" s="25">
        <f t="shared" si="3"/>
        <v>4.7152480097979179</v>
      </c>
      <c r="V18" s="25">
        <f t="shared" si="4"/>
        <v>2.2657685241886099</v>
      </c>
      <c r="W18" s="25">
        <f t="shared" si="5"/>
        <v>4.7152480097979179</v>
      </c>
    </row>
    <row r="19" spans="1:23" ht="16.7">
      <c r="A19" s="36" t="s">
        <v>266</v>
      </c>
      <c r="B19" s="20" t="s">
        <v>17</v>
      </c>
      <c r="C19" s="20">
        <f t="shared" si="0"/>
        <v>3481</v>
      </c>
      <c r="D19" s="105">
        <v>3508</v>
      </c>
      <c r="E19" s="105">
        <v>0</v>
      </c>
      <c r="F19" s="105">
        <v>3508</v>
      </c>
      <c r="G19" s="105">
        <v>0</v>
      </c>
      <c r="H19" s="105">
        <v>3586</v>
      </c>
      <c r="I19" s="105">
        <v>0</v>
      </c>
      <c r="J19" s="105">
        <v>3560</v>
      </c>
      <c r="K19" s="105">
        <v>0</v>
      </c>
      <c r="L19" s="105">
        <v>3562</v>
      </c>
      <c r="M19" s="105">
        <v>0</v>
      </c>
      <c r="N19" s="105">
        <v>3510</v>
      </c>
      <c r="O19" s="105">
        <v>16</v>
      </c>
      <c r="P19">
        <v>3481</v>
      </c>
      <c r="Q19" s="15">
        <v>9.2999999999999999E-2</v>
      </c>
      <c r="S19" s="25">
        <f t="shared" si="1"/>
        <v>0.77563918414248778</v>
      </c>
      <c r="T19" s="25">
        <f t="shared" si="2"/>
        <v>0.77563918414248778</v>
      </c>
      <c r="U19" s="25">
        <f t="shared" si="3"/>
        <v>3.0163746049985636</v>
      </c>
      <c r="V19" s="25">
        <f t="shared" si="4"/>
        <v>2.2694627980465385</v>
      </c>
      <c r="W19" s="25">
        <f t="shared" si="5"/>
        <v>2.3269175524274632</v>
      </c>
    </row>
    <row r="20" spans="1:23" ht="16.7">
      <c r="A20" s="36" t="s">
        <v>266</v>
      </c>
      <c r="B20" s="20" t="s">
        <v>18</v>
      </c>
      <c r="C20" s="20">
        <f t="shared" si="0"/>
        <v>3371</v>
      </c>
      <c r="D20" s="105">
        <v>3456</v>
      </c>
      <c r="E20" s="105">
        <v>0</v>
      </c>
      <c r="F20" s="105">
        <v>3456</v>
      </c>
      <c r="G20" s="105">
        <v>0</v>
      </c>
      <c r="H20" s="105">
        <v>3547</v>
      </c>
      <c r="I20" s="105">
        <v>0</v>
      </c>
      <c r="J20" s="105">
        <v>3475</v>
      </c>
      <c r="K20" s="105">
        <v>0</v>
      </c>
      <c r="L20" s="105">
        <v>3440</v>
      </c>
      <c r="M20" s="105">
        <v>0</v>
      </c>
      <c r="N20" s="105">
        <v>3390</v>
      </c>
      <c r="O20" s="105">
        <v>16</v>
      </c>
      <c r="P20">
        <v>3371</v>
      </c>
      <c r="Q20" s="15">
        <v>0.108</v>
      </c>
      <c r="S20" s="25">
        <f t="shared" si="1"/>
        <v>2.5215069712251554</v>
      </c>
      <c r="T20" s="25">
        <f t="shared" si="2"/>
        <v>2.5215069712251554</v>
      </c>
      <c r="U20" s="25">
        <f t="shared" si="3"/>
        <v>5.2210026698309102</v>
      </c>
      <c r="V20" s="25">
        <f t="shared" si="4"/>
        <v>3.0851379412637199</v>
      </c>
      <c r="W20" s="25">
        <f t="shared" si="5"/>
        <v>2.0468703648768911</v>
      </c>
    </row>
    <row r="21" spans="1:23" ht="16.7">
      <c r="A21" s="36" t="s">
        <v>266</v>
      </c>
      <c r="B21" s="20" t="s">
        <v>19</v>
      </c>
      <c r="C21" s="20">
        <f t="shared" si="0"/>
        <v>3418</v>
      </c>
      <c r="D21" s="105">
        <v>3532</v>
      </c>
      <c r="E21" s="105">
        <v>0</v>
      </c>
      <c r="F21" s="105">
        <v>3532</v>
      </c>
      <c r="G21" s="105">
        <v>0</v>
      </c>
      <c r="H21" s="105">
        <v>3687</v>
      </c>
      <c r="I21" s="105">
        <v>16</v>
      </c>
      <c r="J21" s="105">
        <v>3557</v>
      </c>
      <c r="K21" s="105">
        <v>0</v>
      </c>
      <c r="L21" s="105">
        <v>3687</v>
      </c>
      <c r="M21" s="105">
        <v>0</v>
      </c>
      <c r="N21" s="105">
        <v>3431</v>
      </c>
      <c r="O21" s="105">
        <v>15</v>
      </c>
      <c r="P21">
        <v>3418</v>
      </c>
      <c r="Q21" s="15">
        <v>0.23399999999999999</v>
      </c>
      <c r="S21" s="25">
        <f t="shared" si="1"/>
        <v>3.3352837916910474</v>
      </c>
      <c r="T21" s="25">
        <f t="shared" si="2"/>
        <v>3.3352837916910474</v>
      </c>
      <c r="U21" s="25">
        <f t="shared" si="3"/>
        <v>7.8700994733762437</v>
      </c>
      <c r="V21" s="25">
        <f t="shared" si="4"/>
        <v>4.0667056758338216</v>
      </c>
      <c r="W21" s="25">
        <f t="shared" si="5"/>
        <v>7.8700994733762437</v>
      </c>
    </row>
    <row r="22" spans="1:23" ht="16.7">
      <c r="A22" s="36" t="s">
        <v>267</v>
      </c>
      <c r="B22" s="20" t="s">
        <v>20</v>
      </c>
      <c r="C22" s="20">
        <f t="shared" si="0"/>
        <v>4458</v>
      </c>
      <c r="D22" s="105">
        <v>4635</v>
      </c>
      <c r="E22" s="105">
        <v>0</v>
      </c>
      <c r="F22" s="105">
        <v>4635</v>
      </c>
      <c r="G22" s="105">
        <v>0</v>
      </c>
      <c r="H22" s="105">
        <v>4825</v>
      </c>
      <c r="I22" s="105">
        <v>16</v>
      </c>
      <c r="J22" s="105">
        <v>4653</v>
      </c>
      <c r="K22" s="105">
        <v>0</v>
      </c>
      <c r="L22" s="105">
        <v>4764</v>
      </c>
      <c r="M22" s="105">
        <v>0</v>
      </c>
      <c r="N22" s="105">
        <v>4551</v>
      </c>
      <c r="O22" s="105">
        <v>16</v>
      </c>
      <c r="P22">
        <v>4458</v>
      </c>
      <c r="Q22" s="15">
        <v>6.2E-2</v>
      </c>
      <c r="S22" s="25">
        <f t="shared" si="1"/>
        <v>3.9703903095558548</v>
      </c>
      <c r="T22" s="25">
        <f t="shared" si="2"/>
        <v>3.9703903095558548</v>
      </c>
      <c r="U22" s="25">
        <f t="shared" si="3"/>
        <v>8.2323912068192016</v>
      </c>
      <c r="V22" s="25">
        <f t="shared" si="4"/>
        <v>4.3741588156123816</v>
      </c>
      <c r="W22" s="25">
        <f t="shared" si="5"/>
        <v>6.8640646029609691</v>
      </c>
    </row>
    <row r="23" spans="1:23" ht="16.7">
      <c r="A23" s="36" t="s">
        <v>267</v>
      </c>
      <c r="B23" s="20" t="s">
        <v>21</v>
      </c>
      <c r="C23" s="20">
        <f t="shared" si="0"/>
        <v>4315</v>
      </c>
      <c r="D23" s="105">
        <v>4465</v>
      </c>
      <c r="E23" s="105">
        <v>0</v>
      </c>
      <c r="F23" s="105">
        <v>4465</v>
      </c>
      <c r="G23" s="105">
        <v>0</v>
      </c>
      <c r="H23" s="105">
        <v>4722</v>
      </c>
      <c r="I23" s="105">
        <v>16</v>
      </c>
      <c r="J23" s="105">
        <v>4371</v>
      </c>
      <c r="K23" s="105">
        <v>0</v>
      </c>
      <c r="L23" s="105">
        <v>4722</v>
      </c>
      <c r="M23" s="105">
        <v>0</v>
      </c>
      <c r="N23" s="105">
        <v>4321</v>
      </c>
      <c r="O23" s="105">
        <v>32</v>
      </c>
      <c r="P23">
        <v>4315</v>
      </c>
      <c r="Q23" s="15">
        <v>0.124</v>
      </c>
      <c r="S23" s="25">
        <f t="shared" si="1"/>
        <v>3.4762456546929319</v>
      </c>
      <c r="T23" s="25">
        <f t="shared" si="2"/>
        <v>3.4762456546929319</v>
      </c>
      <c r="U23" s="25">
        <f t="shared" si="3"/>
        <v>9.4322132097334883</v>
      </c>
      <c r="V23" s="25">
        <f t="shared" si="4"/>
        <v>1.2977983777520277</v>
      </c>
      <c r="W23" s="25">
        <f t="shared" si="5"/>
        <v>9.4322132097334883</v>
      </c>
    </row>
    <row r="24" spans="1:23" ht="16.7">
      <c r="A24" s="36" t="s">
        <v>267</v>
      </c>
      <c r="B24" s="20" t="s">
        <v>22</v>
      </c>
      <c r="C24" s="20">
        <f t="shared" si="0"/>
        <v>4416</v>
      </c>
      <c r="D24" s="105">
        <v>4506</v>
      </c>
      <c r="E24" s="105">
        <v>0</v>
      </c>
      <c r="F24" s="105">
        <v>4506</v>
      </c>
      <c r="G24" s="105">
        <v>0</v>
      </c>
      <c r="H24" s="105">
        <v>4789</v>
      </c>
      <c r="I24" s="105">
        <v>16</v>
      </c>
      <c r="J24" s="105">
        <v>4517</v>
      </c>
      <c r="K24" s="105">
        <v>0</v>
      </c>
      <c r="L24" s="105">
        <v>4789</v>
      </c>
      <c r="M24" s="105">
        <v>0</v>
      </c>
      <c r="N24" s="105">
        <v>4417</v>
      </c>
      <c r="O24" s="105">
        <v>15</v>
      </c>
      <c r="P24">
        <v>4416</v>
      </c>
      <c r="Q24" s="15">
        <v>0.249</v>
      </c>
      <c r="S24" s="25">
        <f t="shared" si="1"/>
        <v>2.0380434782608696</v>
      </c>
      <c r="T24" s="25">
        <f t="shared" si="2"/>
        <v>2.0380434782608696</v>
      </c>
      <c r="U24" s="25">
        <f t="shared" si="3"/>
        <v>8.4465579710144922</v>
      </c>
      <c r="V24" s="25">
        <f t="shared" si="4"/>
        <v>2.2871376811594204</v>
      </c>
      <c r="W24" s="25">
        <f t="shared" si="5"/>
        <v>8.4465579710144922</v>
      </c>
    </row>
    <row r="25" spans="1:23" ht="16.7">
      <c r="A25" s="36" t="s">
        <v>267</v>
      </c>
      <c r="B25" s="20" t="s">
        <v>23</v>
      </c>
      <c r="C25" s="20">
        <f t="shared" si="0"/>
        <v>4486</v>
      </c>
      <c r="D25" s="105">
        <v>4528</v>
      </c>
      <c r="E25" s="105">
        <v>0</v>
      </c>
      <c r="F25" s="105">
        <v>4528</v>
      </c>
      <c r="G25" s="105">
        <v>0</v>
      </c>
      <c r="H25" s="105">
        <v>4764</v>
      </c>
      <c r="I25" s="105">
        <v>0</v>
      </c>
      <c r="J25" s="105">
        <v>4663</v>
      </c>
      <c r="K25" s="105">
        <v>0</v>
      </c>
      <c r="L25" s="105">
        <v>4764</v>
      </c>
      <c r="M25" s="105">
        <v>16</v>
      </c>
      <c r="N25" s="105">
        <v>4546</v>
      </c>
      <c r="O25" s="105">
        <v>32</v>
      </c>
      <c r="P25">
        <v>4486</v>
      </c>
      <c r="Q25" s="15">
        <v>0.156</v>
      </c>
      <c r="S25" s="25">
        <f t="shared" si="1"/>
        <v>0.93624609897458766</v>
      </c>
      <c r="T25" s="25">
        <f t="shared" si="2"/>
        <v>0.93624609897458766</v>
      </c>
      <c r="U25" s="25">
        <f t="shared" si="3"/>
        <v>6.1970575122603657</v>
      </c>
      <c r="V25" s="25">
        <f t="shared" si="4"/>
        <v>3.9456085599643336</v>
      </c>
      <c r="W25" s="25">
        <f t="shared" si="5"/>
        <v>6.1970575122603657</v>
      </c>
    </row>
    <row r="26" spans="1:23" ht="16.7">
      <c r="A26" s="36" t="s">
        <v>267</v>
      </c>
      <c r="B26" s="20" t="s">
        <v>24</v>
      </c>
      <c r="C26" s="20">
        <f t="shared" si="0"/>
        <v>4521</v>
      </c>
      <c r="D26" s="105">
        <v>4597</v>
      </c>
      <c r="E26" s="105">
        <v>0</v>
      </c>
      <c r="F26" s="105">
        <v>4597</v>
      </c>
      <c r="G26" s="105">
        <v>0</v>
      </c>
      <c r="H26" s="105">
        <v>4569</v>
      </c>
      <c r="I26" s="105">
        <v>0</v>
      </c>
      <c r="J26" s="105">
        <v>4669</v>
      </c>
      <c r="K26" s="105">
        <v>0</v>
      </c>
      <c r="L26" s="105">
        <v>4569</v>
      </c>
      <c r="M26" s="105">
        <v>0</v>
      </c>
      <c r="N26" s="105">
        <v>4562</v>
      </c>
      <c r="O26" s="105">
        <v>16</v>
      </c>
      <c r="P26">
        <v>4521</v>
      </c>
      <c r="Q26" s="15">
        <v>0.32700000000000001</v>
      </c>
      <c r="S26" s="25">
        <f t="shared" si="1"/>
        <v>1.6810440168104401</v>
      </c>
      <c r="T26" s="25">
        <f t="shared" si="2"/>
        <v>1.6810440168104401</v>
      </c>
      <c r="U26" s="25">
        <f t="shared" si="3"/>
        <v>1.0617120106171201</v>
      </c>
      <c r="V26" s="25">
        <f t="shared" si="4"/>
        <v>3.27361203273612</v>
      </c>
      <c r="W26" s="25">
        <f t="shared" si="5"/>
        <v>1.0617120106171201</v>
      </c>
    </row>
    <row r="27" spans="1:23" ht="16.7">
      <c r="A27" s="36" t="s">
        <v>267</v>
      </c>
      <c r="B27" s="20" t="s">
        <v>25</v>
      </c>
      <c r="C27" s="20">
        <f t="shared" si="0"/>
        <v>4422</v>
      </c>
      <c r="D27" s="105">
        <v>4483</v>
      </c>
      <c r="E27" s="105">
        <v>0</v>
      </c>
      <c r="F27" s="105">
        <v>4449</v>
      </c>
      <c r="G27" s="105">
        <v>0</v>
      </c>
      <c r="H27" s="105">
        <v>4708</v>
      </c>
      <c r="I27" s="105">
        <v>0</v>
      </c>
      <c r="J27" s="105">
        <v>4464</v>
      </c>
      <c r="K27" s="105">
        <v>0</v>
      </c>
      <c r="L27" s="105">
        <v>4708</v>
      </c>
      <c r="M27" s="105">
        <v>0</v>
      </c>
      <c r="N27" s="105">
        <v>4549</v>
      </c>
      <c r="O27" s="105">
        <v>15</v>
      </c>
      <c r="P27">
        <v>4422</v>
      </c>
      <c r="Q27" s="15">
        <v>9.2999999999999999E-2</v>
      </c>
      <c r="S27" s="25">
        <f t="shared" si="1"/>
        <v>1.3794663048394391</v>
      </c>
      <c r="T27" s="25">
        <f t="shared" si="2"/>
        <v>0.61058344640434192</v>
      </c>
      <c r="U27" s="25">
        <f t="shared" si="3"/>
        <v>6.467661691542288</v>
      </c>
      <c r="V27" s="25">
        <f t="shared" si="4"/>
        <v>0.94979647218453189</v>
      </c>
      <c r="W27" s="25">
        <f t="shared" si="5"/>
        <v>6.467661691542288</v>
      </c>
    </row>
    <row r="28" spans="1:23" ht="16.7">
      <c r="A28" s="36" t="s">
        <v>267</v>
      </c>
      <c r="B28" s="20" t="s">
        <v>26</v>
      </c>
      <c r="C28" s="20">
        <f t="shared" si="0"/>
        <v>4464</v>
      </c>
      <c r="D28" s="105">
        <v>4615</v>
      </c>
      <c r="E28" s="105">
        <v>0</v>
      </c>
      <c r="F28" s="105">
        <v>4615</v>
      </c>
      <c r="G28" s="105">
        <v>0</v>
      </c>
      <c r="H28" s="105">
        <v>4728</v>
      </c>
      <c r="I28" s="105">
        <v>0</v>
      </c>
      <c r="J28" s="105">
        <v>4621</v>
      </c>
      <c r="K28" s="105">
        <v>0</v>
      </c>
      <c r="L28" s="105">
        <v>4728</v>
      </c>
      <c r="M28" s="105">
        <v>0</v>
      </c>
      <c r="N28" s="105">
        <v>4498</v>
      </c>
      <c r="O28" s="105">
        <v>31</v>
      </c>
      <c r="P28">
        <v>4464</v>
      </c>
      <c r="Q28" s="15">
        <v>6.2E-2</v>
      </c>
      <c r="S28" s="25">
        <f t="shared" si="1"/>
        <v>3.3826164874551972</v>
      </c>
      <c r="T28" s="25">
        <f t="shared" si="2"/>
        <v>3.3826164874551972</v>
      </c>
      <c r="U28" s="25">
        <f t="shared" si="3"/>
        <v>5.913978494623656</v>
      </c>
      <c r="V28" s="25">
        <f t="shared" si="4"/>
        <v>3.5170250896057347</v>
      </c>
      <c r="W28" s="25">
        <f t="shared" si="5"/>
        <v>5.913978494623656</v>
      </c>
    </row>
    <row r="29" spans="1:23" ht="16.7">
      <c r="A29" s="36" t="s">
        <v>267</v>
      </c>
      <c r="B29" s="20" t="s">
        <v>27</v>
      </c>
      <c r="C29" s="20">
        <f t="shared" si="0"/>
        <v>4350</v>
      </c>
      <c r="D29" s="105">
        <v>4466</v>
      </c>
      <c r="E29" s="105">
        <v>0</v>
      </c>
      <c r="F29" s="105">
        <v>4483</v>
      </c>
      <c r="G29" s="105">
        <v>0</v>
      </c>
      <c r="H29" s="105">
        <v>4551</v>
      </c>
      <c r="I29" s="105">
        <v>0</v>
      </c>
      <c r="J29" s="105">
        <v>4456</v>
      </c>
      <c r="K29" s="105">
        <v>0</v>
      </c>
      <c r="L29" s="105">
        <v>4551</v>
      </c>
      <c r="M29" s="105">
        <v>0</v>
      </c>
      <c r="N29" s="105">
        <v>4354</v>
      </c>
      <c r="O29" s="105">
        <v>15</v>
      </c>
      <c r="P29">
        <v>4350</v>
      </c>
      <c r="Q29" s="15">
        <v>0.109</v>
      </c>
      <c r="S29" s="25">
        <f t="shared" si="1"/>
        <v>2.666666666666667</v>
      </c>
      <c r="T29" s="25">
        <f t="shared" si="2"/>
        <v>3.0574712643678161</v>
      </c>
      <c r="U29" s="25">
        <f t="shared" si="3"/>
        <v>4.6206896551724137</v>
      </c>
      <c r="V29" s="25">
        <f t="shared" si="4"/>
        <v>2.436781609195402</v>
      </c>
      <c r="W29" s="25">
        <f t="shared" si="5"/>
        <v>4.6206896551724137</v>
      </c>
    </row>
    <row r="30" spans="1:23" ht="16.7">
      <c r="A30" s="36" t="s">
        <v>267</v>
      </c>
      <c r="B30" s="20" t="s">
        <v>28</v>
      </c>
      <c r="C30" s="20">
        <f t="shared" si="0"/>
        <v>4647</v>
      </c>
      <c r="D30" s="105">
        <v>4756</v>
      </c>
      <c r="E30" s="105">
        <v>0</v>
      </c>
      <c r="F30" s="105">
        <v>4756</v>
      </c>
      <c r="G30" s="105">
        <v>0</v>
      </c>
      <c r="H30" s="105">
        <v>4675</v>
      </c>
      <c r="I30" s="105">
        <v>0</v>
      </c>
      <c r="J30" s="105">
        <v>4705</v>
      </c>
      <c r="K30" s="105">
        <v>0</v>
      </c>
      <c r="L30" s="105">
        <v>4675</v>
      </c>
      <c r="M30" s="105">
        <v>0</v>
      </c>
      <c r="N30" s="105">
        <v>4664</v>
      </c>
      <c r="O30" s="105">
        <v>32</v>
      </c>
      <c r="P30">
        <v>4647</v>
      </c>
      <c r="Q30" s="15">
        <v>0.156</v>
      </c>
      <c r="S30" s="25">
        <f t="shared" si="1"/>
        <v>2.3455993113836886</v>
      </c>
      <c r="T30" s="25">
        <f t="shared" si="2"/>
        <v>2.3455993113836886</v>
      </c>
      <c r="U30" s="25">
        <f t="shared" si="3"/>
        <v>0.60253927264902085</v>
      </c>
      <c r="V30" s="25">
        <f t="shared" si="4"/>
        <v>1.2481170647729718</v>
      </c>
      <c r="W30" s="25">
        <f t="shared" si="5"/>
        <v>0.60253927264902085</v>
      </c>
    </row>
    <row r="31" spans="1:23" ht="16.7">
      <c r="A31" s="36" t="s">
        <v>267</v>
      </c>
      <c r="B31" s="20" t="s">
        <v>29</v>
      </c>
      <c r="C31" s="20">
        <f t="shared" si="0"/>
        <v>4399</v>
      </c>
      <c r="D31" s="105">
        <v>4437</v>
      </c>
      <c r="E31" s="105">
        <v>0</v>
      </c>
      <c r="F31" s="105">
        <v>4437</v>
      </c>
      <c r="G31" s="105">
        <v>0</v>
      </c>
      <c r="H31" s="105">
        <v>4526</v>
      </c>
      <c r="I31" s="105">
        <v>15</v>
      </c>
      <c r="J31" s="105">
        <v>4524</v>
      </c>
      <c r="K31" s="105">
        <v>0</v>
      </c>
      <c r="L31" s="105">
        <v>4526</v>
      </c>
      <c r="M31" s="105">
        <v>0</v>
      </c>
      <c r="N31" s="105">
        <v>4460</v>
      </c>
      <c r="O31" s="105">
        <v>16</v>
      </c>
      <c r="P31">
        <v>4399</v>
      </c>
      <c r="Q31" s="15">
        <v>0.186</v>
      </c>
      <c r="S31" s="25">
        <f t="shared" si="1"/>
        <v>0.86383268924755618</v>
      </c>
      <c r="T31" s="25">
        <f t="shared" si="2"/>
        <v>0.86383268924755618</v>
      </c>
      <c r="U31" s="25">
        <f t="shared" si="3"/>
        <v>2.887019777222096</v>
      </c>
      <c r="V31" s="25">
        <f t="shared" si="4"/>
        <v>2.8415548988406458</v>
      </c>
      <c r="W31" s="25">
        <f t="shared" si="5"/>
        <v>2.887019777222096</v>
      </c>
    </row>
    <row r="32" spans="1:23" ht="16.7">
      <c r="A32" s="36" t="s">
        <v>268</v>
      </c>
      <c r="B32" s="20" t="s">
        <v>30</v>
      </c>
      <c r="C32" s="20">
        <f t="shared" si="0"/>
        <v>5810</v>
      </c>
      <c r="D32" s="105">
        <v>6299</v>
      </c>
      <c r="E32" s="105">
        <v>0</v>
      </c>
      <c r="F32" s="105">
        <v>6134</v>
      </c>
      <c r="G32" s="105">
        <v>16</v>
      </c>
      <c r="H32" s="105">
        <v>6201</v>
      </c>
      <c r="I32" s="105">
        <v>31</v>
      </c>
      <c r="J32" s="105">
        <v>6268</v>
      </c>
      <c r="K32" s="105">
        <v>0</v>
      </c>
      <c r="L32" s="105">
        <v>6159</v>
      </c>
      <c r="M32" s="105">
        <v>47</v>
      </c>
      <c r="N32" s="105">
        <v>6063</v>
      </c>
      <c r="O32" s="105">
        <v>94</v>
      </c>
      <c r="P32">
        <v>5810</v>
      </c>
      <c r="Q32" s="15">
        <v>0.35899999999999999</v>
      </c>
      <c r="S32" s="25">
        <f t="shared" si="1"/>
        <v>8.4165232358003443</v>
      </c>
      <c r="T32" s="25">
        <f t="shared" si="2"/>
        <v>5.5765920826161786</v>
      </c>
      <c r="U32" s="25">
        <f t="shared" si="3"/>
        <v>6.7297762478485375</v>
      </c>
      <c r="V32" s="25">
        <f t="shared" si="4"/>
        <v>7.8829604130808946</v>
      </c>
      <c r="W32" s="25">
        <f t="shared" si="5"/>
        <v>6.0068846815834771</v>
      </c>
    </row>
    <row r="33" spans="1:23" ht="16.7">
      <c r="A33" s="36" t="s">
        <v>268</v>
      </c>
      <c r="B33" s="20" t="s">
        <v>31</v>
      </c>
      <c r="C33" s="20">
        <f t="shared" si="0"/>
        <v>5939</v>
      </c>
      <c r="D33" s="105">
        <v>6346</v>
      </c>
      <c r="E33" s="105">
        <v>0</v>
      </c>
      <c r="F33" s="105">
        <v>6346</v>
      </c>
      <c r="G33" s="105">
        <v>15</v>
      </c>
      <c r="H33" s="105">
        <v>6222</v>
      </c>
      <c r="I33" s="105">
        <v>32</v>
      </c>
      <c r="J33" s="105">
        <v>6335</v>
      </c>
      <c r="K33" s="105">
        <v>0</v>
      </c>
      <c r="L33" s="105">
        <v>6296</v>
      </c>
      <c r="M33" s="105">
        <v>46</v>
      </c>
      <c r="N33" s="105">
        <v>6151</v>
      </c>
      <c r="O33" s="105">
        <v>79</v>
      </c>
      <c r="P33">
        <v>5939</v>
      </c>
      <c r="Q33" s="15">
        <v>0.499</v>
      </c>
      <c r="S33" s="25">
        <f t="shared" si="1"/>
        <v>6.8530055564909915</v>
      </c>
      <c r="T33" s="25">
        <f t="shared" si="2"/>
        <v>6.8530055564909915</v>
      </c>
      <c r="U33" s="25">
        <f t="shared" si="3"/>
        <v>4.7651119717124093</v>
      </c>
      <c r="V33" s="25">
        <f t="shared" si="4"/>
        <v>6.6677891900993433</v>
      </c>
      <c r="W33" s="25">
        <f t="shared" si="5"/>
        <v>6.0111129819834987</v>
      </c>
    </row>
    <row r="34" spans="1:23" ht="16.7">
      <c r="A34" s="36" t="s">
        <v>268</v>
      </c>
      <c r="B34" s="20" t="s">
        <v>32</v>
      </c>
      <c r="C34" s="20">
        <f t="shared" si="0"/>
        <v>5917</v>
      </c>
      <c r="D34" s="105">
        <v>6296</v>
      </c>
      <c r="E34" s="105">
        <v>0</v>
      </c>
      <c r="F34" s="105">
        <v>6296</v>
      </c>
      <c r="G34" s="105">
        <v>16</v>
      </c>
      <c r="H34" s="105">
        <v>6271</v>
      </c>
      <c r="I34" s="105">
        <v>31</v>
      </c>
      <c r="J34" s="105">
        <v>6329</v>
      </c>
      <c r="K34" s="105">
        <v>16</v>
      </c>
      <c r="L34" s="105">
        <v>6197</v>
      </c>
      <c r="M34" s="105">
        <v>47</v>
      </c>
      <c r="N34" s="105">
        <v>6134</v>
      </c>
      <c r="O34" s="105">
        <v>78</v>
      </c>
      <c r="P34">
        <v>5917</v>
      </c>
      <c r="Q34" s="15">
        <v>0.28100000000000003</v>
      </c>
      <c r="S34" s="25">
        <f t="shared" si="1"/>
        <v>6.4052729423694448</v>
      </c>
      <c r="T34" s="25">
        <f t="shared" si="2"/>
        <v>6.4052729423694448</v>
      </c>
      <c r="U34" s="25">
        <f t="shared" si="3"/>
        <v>5.9827615345614333</v>
      </c>
      <c r="V34" s="25">
        <f t="shared" si="4"/>
        <v>6.9629880006760185</v>
      </c>
      <c r="W34" s="25">
        <f t="shared" si="5"/>
        <v>4.7321277674497209</v>
      </c>
    </row>
    <row r="35" spans="1:23" ht="16.7">
      <c r="A35" s="36" t="s">
        <v>268</v>
      </c>
      <c r="B35" s="20" t="s">
        <v>33</v>
      </c>
      <c r="C35" s="20">
        <f t="shared" si="0"/>
        <v>6043</v>
      </c>
      <c r="D35" s="105">
        <v>6385</v>
      </c>
      <c r="E35" s="105">
        <v>0</v>
      </c>
      <c r="F35" s="105">
        <v>6385</v>
      </c>
      <c r="G35" s="105">
        <v>16</v>
      </c>
      <c r="H35" s="105">
        <v>6455</v>
      </c>
      <c r="I35" s="105">
        <v>31</v>
      </c>
      <c r="J35" s="105">
        <v>6467</v>
      </c>
      <c r="K35" s="105">
        <v>16</v>
      </c>
      <c r="L35" s="105">
        <v>6422</v>
      </c>
      <c r="M35" s="105">
        <v>47</v>
      </c>
      <c r="N35" s="105">
        <v>6226</v>
      </c>
      <c r="O35" s="105">
        <v>78</v>
      </c>
      <c r="P35">
        <v>6043</v>
      </c>
      <c r="Q35" s="15">
        <v>0.34300000000000003</v>
      </c>
      <c r="S35" s="25">
        <f t="shared" si="1"/>
        <v>5.6594406751613437</v>
      </c>
      <c r="T35" s="25">
        <f t="shared" si="2"/>
        <v>5.6594406751613437</v>
      </c>
      <c r="U35" s="25">
        <f t="shared" si="3"/>
        <v>6.8178057256329634</v>
      </c>
      <c r="V35" s="25">
        <f t="shared" si="4"/>
        <v>7.0163825914280986</v>
      </c>
      <c r="W35" s="25">
        <f t="shared" si="5"/>
        <v>6.2717193446963426</v>
      </c>
    </row>
    <row r="36" spans="1:23" ht="16.7">
      <c r="A36" s="36" t="s">
        <v>268</v>
      </c>
      <c r="B36" s="20" t="s">
        <v>34</v>
      </c>
      <c r="C36" s="20">
        <f t="shared" si="0"/>
        <v>5897</v>
      </c>
      <c r="D36" s="105">
        <v>6374</v>
      </c>
      <c r="E36" s="105">
        <v>0</v>
      </c>
      <c r="F36" s="105">
        <v>6383</v>
      </c>
      <c r="G36" s="105">
        <v>16</v>
      </c>
      <c r="H36" s="105">
        <v>6298</v>
      </c>
      <c r="I36" s="105">
        <v>31</v>
      </c>
      <c r="J36" s="105">
        <v>6301</v>
      </c>
      <c r="K36" s="105">
        <v>16</v>
      </c>
      <c r="L36" s="105">
        <v>6177</v>
      </c>
      <c r="M36" s="105">
        <v>46</v>
      </c>
      <c r="N36" s="105">
        <v>6127</v>
      </c>
      <c r="O36" s="105">
        <v>78</v>
      </c>
      <c r="P36">
        <v>5897</v>
      </c>
      <c r="Q36" s="15">
        <v>0.109</v>
      </c>
      <c r="S36" s="25">
        <f t="shared" si="1"/>
        <v>8.0888587417330839</v>
      </c>
      <c r="T36" s="25">
        <f t="shared" si="2"/>
        <v>8.2414787179921998</v>
      </c>
      <c r="U36" s="25">
        <f t="shared" si="3"/>
        <v>6.8000678311005593</v>
      </c>
      <c r="V36" s="25">
        <f t="shared" si="4"/>
        <v>6.850941156520264</v>
      </c>
      <c r="W36" s="25">
        <f t="shared" si="5"/>
        <v>4.74817703917246</v>
      </c>
    </row>
    <row r="37" spans="1:23" ht="16.7">
      <c r="A37" s="36" t="s">
        <v>268</v>
      </c>
      <c r="B37" s="20" t="s">
        <v>35</v>
      </c>
      <c r="C37" s="20">
        <f t="shared" si="0"/>
        <v>6006</v>
      </c>
      <c r="D37" s="105">
        <v>6347</v>
      </c>
      <c r="E37" s="105">
        <v>0</v>
      </c>
      <c r="F37" s="105">
        <v>6347</v>
      </c>
      <c r="G37" s="105">
        <v>15</v>
      </c>
      <c r="H37" s="105">
        <v>6350</v>
      </c>
      <c r="I37" s="105">
        <v>31</v>
      </c>
      <c r="J37" s="105">
        <v>6456</v>
      </c>
      <c r="K37" s="105">
        <v>0</v>
      </c>
      <c r="L37" s="105">
        <v>6417</v>
      </c>
      <c r="M37" s="105">
        <v>47</v>
      </c>
      <c r="N37" s="105">
        <v>6282</v>
      </c>
      <c r="O37" s="105">
        <v>62</v>
      </c>
      <c r="P37">
        <v>6006</v>
      </c>
      <c r="Q37" s="15">
        <v>0.39</v>
      </c>
      <c r="S37" s="25">
        <f t="shared" si="1"/>
        <v>5.6776556776556779</v>
      </c>
      <c r="T37" s="25">
        <f t="shared" si="2"/>
        <v>5.6776556776556779</v>
      </c>
      <c r="U37" s="25">
        <f t="shared" si="3"/>
        <v>5.7276057276057282</v>
      </c>
      <c r="V37" s="25">
        <f t="shared" si="4"/>
        <v>7.4925074925074924</v>
      </c>
      <c r="W37" s="25">
        <f t="shared" si="5"/>
        <v>6.8431568431568435</v>
      </c>
    </row>
    <row r="38" spans="1:23" ht="16.7">
      <c r="A38" s="36" t="s">
        <v>268</v>
      </c>
      <c r="B38" s="20" t="s">
        <v>36</v>
      </c>
      <c r="C38" s="20">
        <f t="shared" si="0"/>
        <v>5919</v>
      </c>
      <c r="D38" s="105">
        <v>6409</v>
      </c>
      <c r="E38" s="105">
        <v>0</v>
      </c>
      <c r="F38" s="105">
        <v>6409</v>
      </c>
      <c r="G38" s="105">
        <v>16</v>
      </c>
      <c r="H38" s="105">
        <v>6254</v>
      </c>
      <c r="I38" s="105">
        <v>31</v>
      </c>
      <c r="J38" s="105">
        <v>6350</v>
      </c>
      <c r="K38" s="105">
        <v>16</v>
      </c>
      <c r="L38" s="105">
        <v>6229</v>
      </c>
      <c r="M38" s="105">
        <v>31</v>
      </c>
      <c r="N38" s="105">
        <v>6155</v>
      </c>
      <c r="O38" s="105">
        <v>78</v>
      </c>
      <c r="P38">
        <v>5919</v>
      </c>
      <c r="Q38" s="15">
        <v>0.29700000000000004</v>
      </c>
      <c r="S38" s="25">
        <f t="shared" si="1"/>
        <v>8.2784254096975847</v>
      </c>
      <c r="T38" s="25">
        <f t="shared" si="2"/>
        <v>8.2784254096975847</v>
      </c>
      <c r="U38" s="25">
        <f t="shared" si="3"/>
        <v>5.6597398209156946</v>
      </c>
      <c r="V38" s="25">
        <f t="shared" si="4"/>
        <v>7.2816354113870583</v>
      </c>
      <c r="W38" s="25">
        <f t="shared" si="5"/>
        <v>5.2373711775637783</v>
      </c>
    </row>
    <row r="39" spans="1:23" ht="16.7">
      <c r="A39" s="36" t="s">
        <v>268</v>
      </c>
      <c r="B39" s="20" t="s">
        <v>37</v>
      </c>
      <c r="C39" s="20">
        <f t="shared" si="0"/>
        <v>5827</v>
      </c>
      <c r="D39" s="105">
        <v>6104</v>
      </c>
      <c r="E39" s="105">
        <v>0</v>
      </c>
      <c r="F39" s="105">
        <v>6104</v>
      </c>
      <c r="G39" s="105">
        <v>15</v>
      </c>
      <c r="H39" s="105">
        <v>6161</v>
      </c>
      <c r="I39" s="105">
        <v>32</v>
      </c>
      <c r="J39" s="105">
        <v>6234</v>
      </c>
      <c r="K39" s="105">
        <v>15</v>
      </c>
      <c r="L39" s="105">
        <v>6256</v>
      </c>
      <c r="M39" s="105">
        <v>31</v>
      </c>
      <c r="N39" s="105">
        <v>5983</v>
      </c>
      <c r="O39" s="105">
        <v>78</v>
      </c>
      <c r="P39">
        <v>5827</v>
      </c>
      <c r="Q39" s="15">
        <v>0.26500000000000001</v>
      </c>
      <c r="S39" s="25">
        <f t="shared" si="1"/>
        <v>4.7537326239917626</v>
      </c>
      <c r="T39" s="25">
        <f t="shared" si="2"/>
        <v>4.7537326239917626</v>
      </c>
      <c r="U39" s="25">
        <f t="shared" si="3"/>
        <v>5.7319375321777928</v>
      </c>
      <c r="V39" s="25">
        <f t="shared" si="4"/>
        <v>6.9847262742406047</v>
      </c>
      <c r="W39" s="25">
        <f t="shared" si="5"/>
        <v>7.3622790458211771</v>
      </c>
    </row>
    <row r="40" spans="1:23" ht="16.7">
      <c r="A40" s="36" t="s">
        <v>268</v>
      </c>
      <c r="B40" s="20" t="s">
        <v>38</v>
      </c>
      <c r="C40" s="20">
        <f t="shared" si="0"/>
        <v>5715</v>
      </c>
      <c r="D40" s="105">
        <v>6102</v>
      </c>
      <c r="E40" s="105">
        <v>0</v>
      </c>
      <c r="F40" s="105">
        <v>6102</v>
      </c>
      <c r="G40" s="105">
        <v>16</v>
      </c>
      <c r="H40" s="105">
        <v>6064</v>
      </c>
      <c r="I40" s="105">
        <v>31</v>
      </c>
      <c r="J40" s="105">
        <v>6162</v>
      </c>
      <c r="K40" s="105">
        <v>0</v>
      </c>
      <c r="L40" s="105">
        <v>6082</v>
      </c>
      <c r="M40" s="105">
        <v>47</v>
      </c>
      <c r="N40" s="105">
        <v>5935</v>
      </c>
      <c r="O40" s="105">
        <v>78</v>
      </c>
      <c r="P40">
        <v>5715</v>
      </c>
      <c r="Q40" s="15">
        <v>0.81100000000000005</v>
      </c>
      <c r="S40" s="25">
        <f t="shared" si="1"/>
        <v>6.7716535433070861</v>
      </c>
      <c r="T40" s="25">
        <f t="shared" si="2"/>
        <v>6.7716535433070861</v>
      </c>
      <c r="U40" s="25">
        <f t="shared" si="3"/>
        <v>6.10673665791776</v>
      </c>
      <c r="V40" s="25">
        <f t="shared" si="4"/>
        <v>7.8215223097112858</v>
      </c>
      <c r="W40" s="25">
        <f t="shared" si="5"/>
        <v>6.4216972878390202</v>
      </c>
    </row>
    <row r="41" spans="1:23" ht="16.7">
      <c r="A41" s="36" t="s">
        <v>268</v>
      </c>
      <c r="B41" s="20" t="s">
        <v>39</v>
      </c>
      <c r="C41" s="20">
        <f t="shared" si="0"/>
        <v>5975</v>
      </c>
      <c r="D41" s="105">
        <v>6391</v>
      </c>
      <c r="E41" s="105">
        <v>0</v>
      </c>
      <c r="F41" s="105">
        <v>6391</v>
      </c>
      <c r="G41" s="105">
        <v>0</v>
      </c>
      <c r="H41" s="105">
        <v>6381</v>
      </c>
      <c r="I41" s="105">
        <v>47</v>
      </c>
      <c r="J41" s="105">
        <v>6431</v>
      </c>
      <c r="K41" s="105">
        <v>0</v>
      </c>
      <c r="L41" s="105">
        <v>6465</v>
      </c>
      <c r="M41" s="105">
        <v>47</v>
      </c>
      <c r="N41" s="105">
        <v>6164</v>
      </c>
      <c r="O41" s="105">
        <v>79</v>
      </c>
      <c r="P41">
        <v>5975</v>
      </c>
      <c r="Q41" s="15">
        <v>0.32699999999999996</v>
      </c>
      <c r="S41" s="25">
        <f t="shared" si="1"/>
        <v>6.9623430962343091</v>
      </c>
      <c r="T41" s="25">
        <f t="shared" si="2"/>
        <v>6.9623430962343091</v>
      </c>
      <c r="U41" s="25">
        <f t="shared" si="3"/>
        <v>6.7949790794979075</v>
      </c>
      <c r="V41" s="25">
        <f t="shared" si="4"/>
        <v>7.6317991631799158</v>
      </c>
      <c r="W41" s="25">
        <f t="shared" si="5"/>
        <v>8.2008368200836816</v>
      </c>
    </row>
    <row r="42" spans="1:23" ht="16.7">
      <c r="A42" s="36" t="s">
        <v>269</v>
      </c>
      <c r="B42" s="20" t="s">
        <v>40</v>
      </c>
      <c r="C42" s="20">
        <f t="shared" si="0"/>
        <v>7553</v>
      </c>
      <c r="D42" s="105">
        <v>7869</v>
      </c>
      <c r="E42" s="105">
        <v>0</v>
      </c>
      <c r="F42" s="105">
        <v>7869</v>
      </c>
      <c r="G42" s="105">
        <v>32</v>
      </c>
      <c r="H42" s="105">
        <v>7942</v>
      </c>
      <c r="I42" s="105">
        <v>78</v>
      </c>
      <c r="J42" s="105">
        <v>7932</v>
      </c>
      <c r="K42" s="105">
        <v>15</v>
      </c>
      <c r="L42" s="105">
        <v>8032</v>
      </c>
      <c r="M42" s="105">
        <v>110</v>
      </c>
      <c r="N42" s="105">
        <v>7713</v>
      </c>
      <c r="O42" s="105">
        <v>78</v>
      </c>
      <c r="P42">
        <v>7553</v>
      </c>
      <c r="Q42" s="15">
        <v>0.17199999999999999</v>
      </c>
      <c r="S42" s="25">
        <f t="shared" si="1"/>
        <v>4.1837680391897258</v>
      </c>
      <c r="T42" s="25">
        <f t="shared" si="2"/>
        <v>4.1837680391897258</v>
      </c>
      <c r="U42" s="25">
        <f t="shared" si="3"/>
        <v>5.1502714153316562</v>
      </c>
      <c r="V42" s="25">
        <f t="shared" si="4"/>
        <v>5.0178736925724881</v>
      </c>
      <c r="W42" s="25">
        <f t="shared" si="5"/>
        <v>6.3418509201641733</v>
      </c>
    </row>
    <row r="43" spans="1:23" ht="16.7">
      <c r="A43" s="36" t="s">
        <v>269</v>
      </c>
      <c r="B43" s="20" t="s">
        <v>41</v>
      </c>
      <c r="C43" s="20">
        <f t="shared" si="0"/>
        <v>7524</v>
      </c>
      <c r="D43" s="105">
        <v>7790</v>
      </c>
      <c r="E43" s="105">
        <v>0</v>
      </c>
      <c r="F43" s="105">
        <v>7790</v>
      </c>
      <c r="G43" s="105">
        <v>15</v>
      </c>
      <c r="H43" s="105">
        <v>7915</v>
      </c>
      <c r="I43" s="105">
        <v>94</v>
      </c>
      <c r="J43" s="105">
        <v>7911</v>
      </c>
      <c r="K43" s="105">
        <v>16</v>
      </c>
      <c r="L43" s="105">
        <v>7884</v>
      </c>
      <c r="M43" s="105">
        <v>109</v>
      </c>
      <c r="N43" s="105">
        <v>7678</v>
      </c>
      <c r="O43" s="105">
        <v>78</v>
      </c>
      <c r="P43">
        <v>7524</v>
      </c>
      <c r="Q43" s="15">
        <v>0.95200000000000007</v>
      </c>
      <c r="S43" s="25">
        <f t="shared" si="1"/>
        <v>3.535353535353535</v>
      </c>
      <c r="T43" s="25">
        <f t="shared" si="2"/>
        <v>3.535353535353535</v>
      </c>
      <c r="U43" s="25">
        <f t="shared" si="3"/>
        <v>5.1967038809144075</v>
      </c>
      <c r="V43" s="25">
        <f t="shared" si="4"/>
        <v>5.143540669856459</v>
      </c>
      <c r="W43" s="25">
        <f t="shared" si="5"/>
        <v>4.7846889952153111</v>
      </c>
    </row>
    <row r="44" spans="1:23" ht="16.7">
      <c r="A44" s="36" t="s">
        <v>269</v>
      </c>
      <c r="B44" s="20" t="s">
        <v>42</v>
      </c>
      <c r="C44" s="20">
        <f t="shared" si="0"/>
        <v>7442</v>
      </c>
      <c r="D44" s="105">
        <v>7716</v>
      </c>
      <c r="E44" s="105">
        <v>15</v>
      </c>
      <c r="F44" s="105">
        <v>7716</v>
      </c>
      <c r="G44" s="105">
        <v>16</v>
      </c>
      <c r="H44" s="105">
        <v>7819</v>
      </c>
      <c r="I44" s="105">
        <v>62</v>
      </c>
      <c r="J44" s="105">
        <v>7772</v>
      </c>
      <c r="K44" s="105">
        <v>16</v>
      </c>
      <c r="L44" s="105">
        <v>7956</v>
      </c>
      <c r="M44" s="105">
        <v>78</v>
      </c>
      <c r="N44" s="105">
        <v>7670</v>
      </c>
      <c r="O44" s="105">
        <v>78</v>
      </c>
      <c r="P44">
        <v>7442</v>
      </c>
      <c r="Q44" s="15">
        <v>0.81200000000000006</v>
      </c>
      <c r="S44" s="25">
        <f t="shared" si="1"/>
        <v>3.6818059661381346</v>
      </c>
      <c r="T44" s="25">
        <f t="shared" si="2"/>
        <v>3.6818059661381346</v>
      </c>
      <c r="U44" s="25">
        <f t="shared" si="3"/>
        <v>5.0658425154528359</v>
      </c>
      <c r="V44" s="25">
        <f t="shared" si="4"/>
        <v>4.4342918570276808</v>
      </c>
      <c r="W44" s="25">
        <f t="shared" si="5"/>
        <v>6.9067454985219028</v>
      </c>
    </row>
    <row r="45" spans="1:23" ht="16.7">
      <c r="A45" s="36" t="s">
        <v>269</v>
      </c>
      <c r="B45" s="20" t="s">
        <v>43</v>
      </c>
      <c r="C45" s="20">
        <f t="shared" si="0"/>
        <v>7638</v>
      </c>
      <c r="D45" s="105">
        <v>7930</v>
      </c>
      <c r="E45" s="105">
        <v>0</v>
      </c>
      <c r="F45" s="105">
        <v>7930</v>
      </c>
      <c r="G45" s="105">
        <v>16</v>
      </c>
      <c r="H45" s="105">
        <v>8105</v>
      </c>
      <c r="I45" s="105">
        <v>94</v>
      </c>
      <c r="J45" s="105">
        <v>8093</v>
      </c>
      <c r="K45" s="105">
        <v>0</v>
      </c>
      <c r="L45" s="105">
        <v>8023</v>
      </c>
      <c r="M45" s="105">
        <v>78</v>
      </c>
      <c r="N45" s="105">
        <v>7835</v>
      </c>
      <c r="O45" s="105">
        <v>78</v>
      </c>
      <c r="P45">
        <v>7638</v>
      </c>
      <c r="Q45" s="15">
        <v>0.28000000000000003</v>
      </c>
      <c r="S45" s="25">
        <f t="shared" si="1"/>
        <v>3.8229903115998956</v>
      </c>
      <c r="T45" s="25">
        <f t="shared" si="2"/>
        <v>3.8229903115998956</v>
      </c>
      <c r="U45" s="25">
        <f t="shared" si="3"/>
        <v>6.1141660120450378</v>
      </c>
      <c r="V45" s="25">
        <f t="shared" si="4"/>
        <v>5.9570568211573711</v>
      </c>
      <c r="W45" s="25">
        <f t="shared" si="5"/>
        <v>5.040586540979314</v>
      </c>
    </row>
    <row r="46" spans="1:23" ht="16.7">
      <c r="A46" s="36" t="s">
        <v>269</v>
      </c>
      <c r="B46" s="20" t="s">
        <v>44</v>
      </c>
      <c r="C46" s="20">
        <f t="shared" si="0"/>
        <v>7745</v>
      </c>
      <c r="D46" s="105">
        <v>8131</v>
      </c>
      <c r="E46" s="105">
        <v>0</v>
      </c>
      <c r="F46" s="105">
        <v>8131</v>
      </c>
      <c r="G46" s="105">
        <v>31</v>
      </c>
      <c r="H46" s="105">
        <v>8064</v>
      </c>
      <c r="I46" s="105">
        <v>78</v>
      </c>
      <c r="J46" s="105">
        <v>8073</v>
      </c>
      <c r="K46" s="105">
        <v>16</v>
      </c>
      <c r="L46" s="105">
        <v>7966</v>
      </c>
      <c r="M46" s="105">
        <v>94</v>
      </c>
      <c r="N46" s="105">
        <v>7896</v>
      </c>
      <c r="O46" s="105">
        <v>78</v>
      </c>
      <c r="P46">
        <v>7745</v>
      </c>
      <c r="Q46" s="15">
        <v>0.56300000000000006</v>
      </c>
      <c r="S46" s="25">
        <f t="shared" si="1"/>
        <v>4.9838605551969017</v>
      </c>
      <c r="T46" s="25">
        <f t="shared" si="2"/>
        <v>4.9838605551969017</v>
      </c>
      <c r="U46" s="25">
        <f t="shared" si="3"/>
        <v>4.1187863137508076</v>
      </c>
      <c r="V46" s="25">
        <f t="shared" si="4"/>
        <v>4.2349903163331186</v>
      </c>
      <c r="W46" s="25">
        <f t="shared" si="5"/>
        <v>2.8534538411878629</v>
      </c>
    </row>
    <row r="47" spans="1:23" ht="16.7">
      <c r="A47" s="36" t="s">
        <v>269</v>
      </c>
      <c r="B47" s="20" t="s">
        <v>45</v>
      </c>
      <c r="C47" s="20">
        <f t="shared" si="0"/>
        <v>7564</v>
      </c>
      <c r="D47" s="105">
        <v>7768</v>
      </c>
      <c r="E47" s="105">
        <v>0</v>
      </c>
      <c r="F47" s="105">
        <v>7785</v>
      </c>
      <c r="G47" s="105">
        <v>16</v>
      </c>
      <c r="H47" s="105">
        <v>7967</v>
      </c>
      <c r="I47" s="105">
        <v>93</v>
      </c>
      <c r="J47" s="105">
        <v>8018</v>
      </c>
      <c r="K47" s="105">
        <v>16</v>
      </c>
      <c r="L47" s="105">
        <v>7869</v>
      </c>
      <c r="M47" s="105">
        <v>94</v>
      </c>
      <c r="N47" s="105">
        <v>7729</v>
      </c>
      <c r="O47" s="105">
        <v>78</v>
      </c>
      <c r="P47">
        <v>7564</v>
      </c>
      <c r="Q47" s="15">
        <v>1.282</v>
      </c>
      <c r="S47" s="25">
        <f t="shared" si="1"/>
        <v>2.6969857218402962</v>
      </c>
      <c r="T47" s="25">
        <f t="shared" si="2"/>
        <v>2.9217345319936543</v>
      </c>
      <c r="U47" s="25">
        <f t="shared" si="3"/>
        <v>5.3278688524590159</v>
      </c>
      <c r="V47" s="25">
        <f t="shared" si="4"/>
        <v>6.0021152829190907</v>
      </c>
      <c r="W47" s="25">
        <f t="shared" si="5"/>
        <v>4.032258064516129</v>
      </c>
    </row>
    <row r="48" spans="1:23" ht="16.7">
      <c r="A48" s="36" t="s">
        <v>269</v>
      </c>
      <c r="B48" s="20" t="s">
        <v>46</v>
      </c>
      <c r="C48" s="20">
        <f t="shared" si="0"/>
        <v>7735</v>
      </c>
      <c r="D48" s="105">
        <v>7987</v>
      </c>
      <c r="E48" s="105">
        <v>0</v>
      </c>
      <c r="F48" s="105">
        <v>8155</v>
      </c>
      <c r="G48" s="105">
        <v>16</v>
      </c>
      <c r="H48" s="105">
        <v>8013</v>
      </c>
      <c r="I48" s="105">
        <v>93</v>
      </c>
      <c r="J48" s="105">
        <v>8126</v>
      </c>
      <c r="K48" s="105">
        <v>16</v>
      </c>
      <c r="L48" s="105">
        <v>8154</v>
      </c>
      <c r="M48" s="105">
        <v>94</v>
      </c>
      <c r="N48" s="105">
        <v>7923</v>
      </c>
      <c r="O48" s="105">
        <v>94</v>
      </c>
      <c r="P48">
        <v>7735</v>
      </c>
      <c r="Q48" s="15">
        <v>0.93700000000000006</v>
      </c>
      <c r="S48" s="25">
        <f t="shared" si="1"/>
        <v>3.2579185520361995</v>
      </c>
      <c r="T48" s="25">
        <f t="shared" si="2"/>
        <v>5.4298642533936654</v>
      </c>
      <c r="U48" s="25">
        <f t="shared" si="3"/>
        <v>3.5940530058177114</v>
      </c>
      <c r="V48" s="25">
        <f t="shared" si="4"/>
        <v>5.0549450549450547</v>
      </c>
      <c r="W48" s="25">
        <f t="shared" si="5"/>
        <v>5.4169360051712996</v>
      </c>
    </row>
    <row r="49" spans="1:23" ht="16.7">
      <c r="A49" s="36" t="s">
        <v>269</v>
      </c>
      <c r="B49" s="20" t="s">
        <v>47</v>
      </c>
      <c r="C49" s="20">
        <f t="shared" si="0"/>
        <v>7562</v>
      </c>
      <c r="D49" s="105">
        <v>8040</v>
      </c>
      <c r="E49" s="105">
        <v>0</v>
      </c>
      <c r="F49" s="105">
        <v>8040</v>
      </c>
      <c r="G49" s="105">
        <v>16</v>
      </c>
      <c r="H49" s="105">
        <v>7957</v>
      </c>
      <c r="I49" s="105">
        <v>93</v>
      </c>
      <c r="J49" s="105">
        <v>8015</v>
      </c>
      <c r="K49" s="105">
        <v>16</v>
      </c>
      <c r="L49" s="105">
        <v>7923</v>
      </c>
      <c r="M49" s="105">
        <v>94</v>
      </c>
      <c r="N49" s="105">
        <v>7693</v>
      </c>
      <c r="O49" s="105">
        <v>78</v>
      </c>
      <c r="P49">
        <v>7562</v>
      </c>
      <c r="Q49" s="15">
        <v>0.51500000000000001</v>
      </c>
      <c r="S49" s="25">
        <f t="shared" si="1"/>
        <v>6.3210790796085687</v>
      </c>
      <c r="T49" s="25">
        <f t="shared" si="2"/>
        <v>6.3210790796085687</v>
      </c>
      <c r="U49" s="25">
        <f t="shared" si="3"/>
        <v>5.2234858503041517</v>
      </c>
      <c r="V49" s="25">
        <f t="shared" si="4"/>
        <v>5.9904787093361538</v>
      </c>
      <c r="W49" s="25">
        <f t="shared" si="5"/>
        <v>4.7738693467336679</v>
      </c>
    </row>
    <row r="50" spans="1:23" ht="16.7">
      <c r="A50" s="36" t="s">
        <v>269</v>
      </c>
      <c r="B50" s="20" t="s">
        <v>48</v>
      </c>
      <c r="C50" s="20">
        <f t="shared" si="0"/>
        <v>7671</v>
      </c>
      <c r="D50" s="105">
        <v>8001</v>
      </c>
      <c r="E50" s="105">
        <v>0</v>
      </c>
      <c r="F50" s="105">
        <v>8001</v>
      </c>
      <c r="G50" s="105">
        <v>15</v>
      </c>
      <c r="H50" s="105">
        <v>7965</v>
      </c>
      <c r="I50" s="105">
        <v>94</v>
      </c>
      <c r="J50" s="105">
        <v>7959</v>
      </c>
      <c r="K50" s="105">
        <v>0</v>
      </c>
      <c r="L50" s="105">
        <v>7949</v>
      </c>
      <c r="M50" s="105">
        <v>94</v>
      </c>
      <c r="N50" s="105">
        <v>7829</v>
      </c>
      <c r="O50" s="105">
        <v>78</v>
      </c>
      <c r="P50">
        <v>7671</v>
      </c>
      <c r="Q50" s="15">
        <v>0.85899999999999999</v>
      </c>
      <c r="S50" s="25">
        <f t="shared" si="1"/>
        <v>4.3019163081736407</v>
      </c>
      <c r="T50" s="25">
        <f t="shared" si="2"/>
        <v>4.3019163081736407</v>
      </c>
      <c r="U50" s="25">
        <f t="shared" si="3"/>
        <v>3.832616347281971</v>
      </c>
      <c r="V50" s="25">
        <f t="shared" si="4"/>
        <v>3.7543996871333594</v>
      </c>
      <c r="W50" s="25">
        <f t="shared" si="5"/>
        <v>3.6240385868856735</v>
      </c>
    </row>
    <row r="51" spans="1:23" ht="16.7">
      <c r="A51" s="36" t="s">
        <v>269</v>
      </c>
      <c r="B51" s="20" t="s">
        <v>49</v>
      </c>
      <c r="C51" s="20">
        <f t="shared" si="0"/>
        <v>7611</v>
      </c>
      <c r="D51" s="105">
        <v>7942</v>
      </c>
      <c r="E51" s="105">
        <v>0</v>
      </c>
      <c r="F51" s="105">
        <v>7942</v>
      </c>
      <c r="G51" s="105">
        <v>47</v>
      </c>
      <c r="H51" s="105">
        <v>8147</v>
      </c>
      <c r="I51" s="105">
        <v>78</v>
      </c>
      <c r="J51" s="105">
        <v>7975</v>
      </c>
      <c r="K51" s="105">
        <v>15</v>
      </c>
      <c r="L51" s="105">
        <v>7901</v>
      </c>
      <c r="M51" s="105">
        <v>79</v>
      </c>
      <c r="N51" s="105">
        <v>7782</v>
      </c>
      <c r="O51" s="105">
        <v>78</v>
      </c>
      <c r="P51">
        <v>7611</v>
      </c>
      <c r="Q51" s="15">
        <v>0.31200000000000006</v>
      </c>
      <c r="S51" s="25">
        <f t="shared" si="1"/>
        <v>4.3489685980817239</v>
      </c>
      <c r="T51" s="25">
        <f t="shared" si="2"/>
        <v>4.3489685980817239</v>
      </c>
      <c r="U51" s="25">
        <f t="shared" si="3"/>
        <v>7.0424385757456314</v>
      </c>
      <c r="V51" s="25">
        <f t="shared" si="4"/>
        <v>4.7825515700959134</v>
      </c>
      <c r="W51" s="25">
        <f t="shared" si="5"/>
        <v>3.8102746025489425</v>
      </c>
    </row>
    <row r="52" spans="1:23" ht="16.7">
      <c r="A52" s="36" t="s">
        <v>270</v>
      </c>
      <c r="B52" s="20" t="s">
        <v>50</v>
      </c>
      <c r="C52" s="20">
        <f t="shared" si="0"/>
        <v>9933</v>
      </c>
      <c r="D52" s="105">
        <v>10143</v>
      </c>
      <c r="E52" s="105">
        <v>0</v>
      </c>
      <c r="F52" s="105">
        <v>10143</v>
      </c>
      <c r="G52" s="105">
        <v>16</v>
      </c>
      <c r="H52" s="105">
        <v>10213</v>
      </c>
      <c r="I52" s="105">
        <v>203</v>
      </c>
      <c r="J52" s="105">
        <v>10245</v>
      </c>
      <c r="K52" s="105">
        <v>16</v>
      </c>
      <c r="L52" s="105">
        <v>10296</v>
      </c>
      <c r="M52" s="105">
        <v>219</v>
      </c>
      <c r="N52" s="105">
        <v>10095</v>
      </c>
      <c r="O52" s="105">
        <v>78</v>
      </c>
      <c r="P52">
        <v>9933</v>
      </c>
      <c r="Q52" s="15">
        <v>0.23500000000000001</v>
      </c>
      <c r="S52" s="25">
        <f t="shared" si="1"/>
        <v>2.1141649048625792</v>
      </c>
      <c r="T52" s="25">
        <f t="shared" si="2"/>
        <v>2.1141649048625792</v>
      </c>
      <c r="U52" s="25">
        <f t="shared" si="3"/>
        <v>2.8188865398167726</v>
      </c>
      <c r="V52" s="25">
        <f t="shared" si="4"/>
        <v>3.1410450015101175</v>
      </c>
      <c r="W52" s="25">
        <f t="shared" si="5"/>
        <v>3.6544850498338874</v>
      </c>
    </row>
    <row r="53" spans="1:23" ht="16.7">
      <c r="A53" s="36" t="s">
        <v>270</v>
      </c>
      <c r="B53" s="20" t="s">
        <v>51</v>
      </c>
      <c r="C53" s="20">
        <f t="shared" si="0"/>
        <v>9424</v>
      </c>
      <c r="D53" s="105">
        <v>9731</v>
      </c>
      <c r="E53" s="105">
        <v>0</v>
      </c>
      <c r="F53" s="105">
        <v>9731</v>
      </c>
      <c r="G53" s="105">
        <v>16</v>
      </c>
      <c r="H53" s="105">
        <v>10029</v>
      </c>
      <c r="I53" s="105">
        <v>375</v>
      </c>
      <c r="J53" s="105">
        <v>9744</v>
      </c>
      <c r="K53" s="105">
        <v>16</v>
      </c>
      <c r="L53" s="105">
        <v>9943</v>
      </c>
      <c r="M53" s="105">
        <v>187</v>
      </c>
      <c r="N53" s="105">
        <v>9600</v>
      </c>
      <c r="O53" s="105">
        <v>78</v>
      </c>
      <c r="P53">
        <v>9424</v>
      </c>
      <c r="Q53" s="15">
        <v>0.219</v>
      </c>
      <c r="S53" s="25">
        <f t="shared" si="1"/>
        <v>3.2576400679117148</v>
      </c>
      <c r="T53" s="25">
        <f t="shared" si="2"/>
        <v>3.2576400679117148</v>
      </c>
      <c r="U53" s="25">
        <f t="shared" si="3"/>
        <v>6.4197792869269952</v>
      </c>
      <c r="V53" s="25">
        <f t="shared" si="4"/>
        <v>3.3955857385398982</v>
      </c>
      <c r="W53" s="25">
        <f t="shared" si="5"/>
        <v>5.5072156196943975</v>
      </c>
    </row>
    <row r="54" spans="1:23" ht="16.7">
      <c r="A54" s="36" t="s">
        <v>270</v>
      </c>
      <c r="B54" s="20" t="s">
        <v>52</v>
      </c>
      <c r="C54" s="20">
        <f t="shared" si="0"/>
        <v>9616</v>
      </c>
      <c r="D54" s="105">
        <v>9901</v>
      </c>
      <c r="E54" s="105">
        <v>0</v>
      </c>
      <c r="F54" s="105">
        <v>9901</v>
      </c>
      <c r="G54" s="105">
        <v>32</v>
      </c>
      <c r="H54" s="105">
        <v>9990</v>
      </c>
      <c r="I54" s="105">
        <v>218</v>
      </c>
      <c r="J54" s="105">
        <v>9879</v>
      </c>
      <c r="K54" s="105">
        <v>16</v>
      </c>
      <c r="L54" s="105">
        <v>10036</v>
      </c>
      <c r="M54" s="105">
        <v>219</v>
      </c>
      <c r="N54" s="105">
        <v>9778</v>
      </c>
      <c r="O54" s="105">
        <v>78</v>
      </c>
      <c r="P54">
        <v>9616</v>
      </c>
      <c r="Q54" s="15">
        <v>0.42200000000000004</v>
      </c>
      <c r="S54" s="25">
        <f t="shared" si="1"/>
        <v>2.9638103161397673</v>
      </c>
      <c r="T54" s="25">
        <f t="shared" si="2"/>
        <v>2.9638103161397673</v>
      </c>
      <c r="U54" s="25">
        <f t="shared" si="3"/>
        <v>3.8893510815307821</v>
      </c>
      <c r="V54" s="25">
        <f t="shared" si="4"/>
        <v>2.7350249584026622</v>
      </c>
      <c r="W54" s="25">
        <f t="shared" si="5"/>
        <v>4.3677204658901836</v>
      </c>
    </row>
    <row r="55" spans="1:23" ht="16.7">
      <c r="A55" s="36" t="s">
        <v>270</v>
      </c>
      <c r="B55" s="20" t="s">
        <v>53</v>
      </c>
      <c r="C55" s="20">
        <f t="shared" si="0"/>
        <v>9601</v>
      </c>
      <c r="D55" s="105">
        <v>9814</v>
      </c>
      <c r="E55" s="105">
        <v>0</v>
      </c>
      <c r="F55" s="105">
        <v>9814</v>
      </c>
      <c r="G55" s="105">
        <v>16</v>
      </c>
      <c r="H55" s="105">
        <v>9982</v>
      </c>
      <c r="I55" s="105">
        <v>172</v>
      </c>
      <c r="J55" s="105">
        <v>9889</v>
      </c>
      <c r="K55" s="105">
        <v>16</v>
      </c>
      <c r="L55" s="105">
        <v>9982</v>
      </c>
      <c r="M55" s="105">
        <v>171</v>
      </c>
      <c r="N55" s="105">
        <v>9729</v>
      </c>
      <c r="O55" s="105">
        <v>78</v>
      </c>
      <c r="P55">
        <v>9601</v>
      </c>
      <c r="Q55" s="15">
        <v>0.48399999999999999</v>
      </c>
      <c r="S55" s="25">
        <f t="shared" si="1"/>
        <v>2.218518904280804</v>
      </c>
      <c r="T55" s="25">
        <f t="shared" si="2"/>
        <v>2.218518904280804</v>
      </c>
      <c r="U55" s="25">
        <f t="shared" si="3"/>
        <v>3.968336631600875</v>
      </c>
      <c r="V55" s="25">
        <f t="shared" si="4"/>
        <v>2.9996875325486929</v>
      </c>
      <c r="W55" s="25">
        <f t="shared" si="5"/>
        <v>3.968336631600875</v>
      </c>
    </row>
    <row r="56" spans="1:23" ht="16.7">
      <c r="A56" s="36" t="s">
        <v>270</v>
      </c>
      <c r="B56" s="20" t="s">
        <v>54</v>
      </c>
      <c r="C56" s="20">
        <f t="shared" si="0"/>
        <v>9695</v>
      </c>
      <c r="D56" s="105">
        <v>10066</v>
      </c>
      <c r="E56" s="105">
        <v>0</v>
      </c>
      <c r="F56" s="105">
        <v>10066</v>
      </c>
      <c r="G56" s="105">
        <v>16</v>
      </c>
      <c r="H56" s="105">
        <v>10235</v>
      </c>
      <c r="I56" s="105">
        <v>313</v>
      </c>
      <c r="J56" s="105">
        <v>9996</v>
      </c>
      <c r="K56" s="105">
        <v>15</v>
      </c>
      <c r="L56" s="105">
        <v>10189</v>
      </c>
      <c r="M56" s="105">
        <v>172</v>
      </c>
      <c r="N56" s="105">
        <v>9777</v>
      </c>
      <c r="O56" s="105">
        <v>78</v>
      </c>
      <c r="P56">
        <v>9695</v>
      </c>
      <c r="Q56" s="15">
        <v>0.29600000000000004</v>
      </c>
      <c r="S56" s="25">
        <f t="shared" si="1"/>
        <v>3.8267148014440435</v>
      </c>
      <c r="T56" s="25">
        <f t="shared" si="2"/>
        <v>3.8267148014440435</v>
      </c>
      <c r="U56" s="25">
        <f t="shared" si="3"/>
        <v>5.5698813821557502</v>
      </c>
      <c r="V56" s="25">
        <f t="shared" si="4"/>
        <v>3.104693140794224</v>
      </c>
      <c r="W56" s="25">
        <f t="shared" si="5"/>
        <v>5.0954100051572979</v>
      </c>
    </row>
    <row r="57" spans="1:23" ht="16.7">
      <c r="A57" s="36" t="s">
        <v>270</v>
      </c>
      <c r="B57" s="20" t="s">
        <v>55</v>
      </c>
      <c r="C57" s="20">
        <f t="shared" si="0"/>
        <v>9662</v>
      </c>
      <c r="D57" s="105">
        <v>9878</v>
      </c>
      <c r="E57" s="105">
        <v>0</v>
      </c>
      <c r="F57" s="105">
        <v>9878</v>
      </c>
      <c r="G57" s="105">
        <v>15</v>
      </c>
      <c r="H57" s="105">
        <v>9939</v>
      </c>
      <c r="I57" s="105">
        <v>172</v>
      </c>
      <c r="J57" s="105">
        <v>10083</v>
      </c>
      <c r="K57" s="105">
        <v>0</v>
      </c>
      <c r="L57" s="105">
        <v>9968</v>
      </c>
      <c r="M57" s="105">
        <v>203</v>
      </c>
      <c r="N57" s="105">
        <v>9744</v>
      </c>
      <c r="O57" s="105">
        <v>94</v>
      </c>
      <c r="P57">
        <v>9662</v>
      </c>
      <c r="Q57" s="15">
        <v>3.452</v>
      </c>
      <c r="S57" s="25">
        <f t="shared" si="1"/>
        <v>2.2355619954460773</v>
      </c>
      <c r="T57" s="25">
        <f t="shared" si="2"/>
        <v>2.2355619954460773</v>
      </c>
      <c r="U57" s="25">
        <f t="shared" si="3"/>
        <v>2.8669012626785344</v>
      </c>
      <c r="V57" s="25">
        <f t="shared" si="4"/>
        <v>4.3572759263092529</v>
      </c>
      <c r="W57" s="25">
        <f t="shared" si="5"/>
        <v>3.1670461602152762</v>
      </c>
    </row>
    <row r="58" spans="1:23" ht="16.7">
      <c r="A58" s="36" t="s">
        <v>270</v>
      </c>
      <c r="B58" s="20" t="s">
        <v>56</v>
      </c>
      <c r="C58" s="20">
        <f t="shared" si="0"/>
        <v>9680</v>
      </c>
      <c r="D58" s="105">
        <v>10062</v>
      </c>
      <c r="E58" s="105">
        <v>0</v>
      </c>
      <c r="F58" s="105">
        <v>10000</v>
      </c>
      <c r="G58" s="105">
        <v>16</v>
      </c>
      <c r="H58" s="105">
        <v>10004</v>
      </c>
      <c r="I58" s="105">
        <v>187</v>
      </c>
      <c r="J58" s="105">
        <v>10068</v>
      </c>
      <c r="K58" s="105">
        <v>16</v>
      </c>
      <c r="L58" s="105">
        <v>10192</v>
      </c>
      <c r="M58" s="105">
        <v>172</v>
      </c>
      <c r="N58" s="105">
        <v>9857</v>
      </c>
      <c r="O58" s="105">
        <v>78</v>
      </c>
      <c r="P58">
        <v>9680</v>
      </c>
      <c r="Q58" s="15">
        <v>0.28200000000000003</v>
      </c>
      <c r="S58" s="25">
        <f t="shared" si="1"/>
        <v>3.9462809917355375</v>
      </c>
      <c r="T58" s="25">
        <f t="shared" si="2"/>
        <v>3.3057851239669422</v>
      </c>
      <c r="U58" s="25">
        <f t="shared" si="3"/>
        <v>3.3471074380165291</v>
      </c>
      <c r="V58" s="25">
        <f t="shared" si="4"/>
        <v>4.0082644628099171</v>
      </c>
      <c r="W58" s="25">
        <f t="shared" si="5"/>
        <v>5.2892561983471076</v>
      </c>
    </row>
    <row r="59" spans="1:23" ht="16.7">
      <c r="A59" s="36" t="s">
        <v>270</v>
      </c>
      <c r="B59" s="20" t="s">
        <v>57</v>
      </c>
      <c r="C59" s="20">
        <f t="shared" si="0"/>
        <v>9601</v>
      </c>
      <c r="D59" s="105">
        <v>9899</v>
      </c>
      <c r="E59" s="105">
        <v>0</v>
      </c>
      <c r="F59" s="105">
        <v>9899</v>
      </c>
      <c r="G59" s="105">
        <v>32</v>
      </c>
      <c r="H59" s="105">
        <v>10003</v>
      </c>
      <c r="I59" s="105">
        <v>156</v>
      </c>
      <c r="J59" s="105">
        <v>9970</v>
      </c>
      <c r="K59" s="105">
        <v>16</v>
      </c>
      <c r="L59" s="105">
        <v>10114</v>
      </c>
      <c r="M59" s="105">
        <v>187</v>
      </c>
      <c r="N59" s="105">
        <v>9748</v>
      </c>
      <c r="O59" s="105">
        <v>78</v>
      </c>
      <c r="P59">
        <v>9601</v>
      </c>
      <c r="Q59" s="15">
        <v>1.5940000000000001</v>
      </c>
      <c r="S59" s="25">
        <f t="shared" si="1"/>
        <v>3.1038433496510782</v>
      </c>
      <c r="T59" s="25">
        <f t="shared" si="2"/>
        <v>3.1038433496510782</v>
      </c>
      <c r="U59" s="25">
        <f t="shared" si="3"/>
        <v>4.1870638475158835</v>
      </c>
      <c r="V59" s="25">
        <f t="shared" si="4"/>
        <v>3.8433496510780123</v>
      </c>
      <c r="W59" s="25">
        <f t="shared" si="5"/>
        <v>5.3431934173523592</v>
      </c>
    </row>
    <row r="60" spans="1:23" ht="16.7">
      <c r="A60" s="36" t="s">
        <v>270</v>
      </c>
      <c r="B60" s="20" t="s">
        <v>58</v>
      </c>
      <c r="C60" s="20">
        <f t="shared" si="0"/>
        <v>9652</v>
      </c>
      <c r="D60" s="105">
        <v>9964</v>
      </c>
      <c r="E60" s="105">
        <v>0</v>
      </c>
      <c r="F60" s="105">
        <v>9964</v>
      </c>
      <c r="G60" s="105">
        <v>16</v>
      </c>
      <c r="H60" s="105">
        <v>10072</v>
      </c>
      <c r="I60" s="105">
        <v>187</v>
      </c>
      <c r="J60" s="105">
        <v>10004</v>
      </c>
      <c r="K60" s="105">
        <v>16</v>
      </c>
      <c r="L60" s="105">
        <v>10126</v>
      </c>
      <c r="M60" s="105">
        <v>187</v>
      </c>
      <c r="N60" s="105">
        <v>9954</v>
      </c>
      <c r="O60" s="105">
        <v>78</v>
      </c>
      <c r="P60">
        <v>9652</v>
      </c>
      <c r="Q60" s="15">
        <v>0.34299999999999997</v>
      </c>
      <c r="S60" s="25">
        <f t="shared" si="1"/>
        <v>3.232490675507667</v>
      </c>
      <c r="T60" s="25">
        <f t="shared" si="2"/>
        <v>3.232490675507667</v>
      </c>
      <c r="U60" s="25">
        <f t="shared" si="3"/>
        <v>4.3514297554910906</v>
      </c>
      <c r="V60" s="25">
        <f t="shared" si="4"/>
        <v>3.6469125569830085</v>
      </c>
      <c r="W60" s="25">
        <f t="shared" si="5"/>
        <v>4.9108992954828015</v>
      </c>
    </row>
    <row r="61" spans="1:23" ht="16.7">
      <c r="A61" s="36" t="s">
        <v>270</v>
      </c>
      <c r="B61" s="20" t="s">
        <v>59</v>
      </c>
      <c r="C61" s="20">
        <f t="shared" si="0"/>
        <v>9689</v>
      </c>
      <c r="D61" s="105">
        <v>10011</v>
      </c>
      <c r="E61" s="105">
        <v>0</v>
      </c>
      <c r="F61" s="105">
        <v>10011</v>
      </c>
      <c r="G61" s="105">
        <v>16</v>
      </c>
      <c r="H61" s="105">
        <v>10053</v>
      </c>
      <c r="I61" s="105">
        <v>172</v>
      </c>
      <c r="J61" s="105">
        <v>10117</v>
      </c>
      <c r="K61" s="105">
        <v>15</v>
      </c>
      <c r="L61" s="105">
        <v>10109</v>
      </c>
      <c r="M61" s="105">
        <v>188</v>
      </c>
      <c r="N61" s="105">
        <v>9914</v>
      </c>
      <c r="O61" s="105">
        <v>78</v>
      </c>
      <c r="P61">
        <v>9689</v>
      </c>
      <c r="Q61" s="15">
        <v>0.39</v>
      </c>
      <c r="S61" s="25">
        <f t="shared" si="1"/>
        <v>3.3233563835277118</v>
      </c>
      <c r="T61" s="25">
        <f t="shared" si="2"/>
        <v>3.3233563835277118</v>
      </c>
      <c r="U61" s="25">
        <f t="shared" si="3"/>
        <v>3.7568376509443695</v>
      </c>
      <c r="V61" s="25">
        <f t="shared" si="4"/>
        <v>4.4173805346268962</v>
      </c>
      <c r="W61" s="25">
        <f t="shared" si="5"/>
        <v>4.3348126741665807</v>
      </c>
    </row>
    <row r="62" spans="1:23" ht="16.7">
      <c r="A62" s="36" t="s">
        <v>271</v>
      </c>
      <c r="B62" s="20" t="s">
        <v>60</v>
      </c>
      <c r="C62" s="20">
        <f t="shared" si="0"/>
        <v>11360</v>
      </c>
      <c r="D62" s="105">
        <v>12310</v>
      </c>
      <c r="E62" s="105">
        <v>0</v>
      </c>
      <c r="F62" s="105">
        <v>12310</v>
      </c>
      <c r="G62" s="105">
        <v>375</v>
      </c>
      <c r="H62" s="105">
        <v>12132</v>
      </c>
      <c r="I62" s="105">
        <v>875</v>
      </c>
      <c r="J62" s="105">
        <v>12401</v>
      </c>
      <c r="K62" s="105">
        <v>203</v>
      </c>
      <c r="L62" s="105">
        <v>12189</v>
      </c>
      <c r="M62" s="105">
        <v>1188</v>
      </c>
      <c r="N62" s="105">
        <v>12015</v>
      </c>
      <c r="O62" s="105">
        <v>204</v>
      </c>
      <c r="P62">
        <v>11360</v>
      </c>
      <c r="Q62" s="15">
        <v>0.92099999999999993</v>
      </c>
      <c r="S62" s="25">
        <f t="shared" si="1"/>
        <v>8.362676056338028</v>
      </c>
      <c r="T62" s="25">
        <f t="shared" si="2"/>
        <v>8.362676056338028</v>
      </c>
      <c r="U62" s="25">
        <f t="shared" si="3"/>
        <v>6.7957746478873249</v>
      </c>
      <c r="V62" s="25">
        <f t="shared" si="4"/>
        <v>9.1637323943661979</v>
      </c>
      <c r="W62" s="25">
        <f t="shared" si="5"/>
        <v>7.297535211267606</v>
      </c>
    </row>
    <row r="63" spans="1:23" ht="16.7">
      <c r="A63" s="36" t="s">
        <v>271</v>
      </c>
      <c r="B63" s="20" t="s">
        <v>61</v>
      </c>
      <c r="C63" s="20">
        <f t="shared" si="0"/>
        <v>11101</v>
      </c>
      <c r="D63" s="105">
        <v>12012</v>
      </c>
      <c r="E63" s="105">
        <v>0</v>
      </c>
      <c r="F63" s="105">
        <v>12012</v>
      </c>
      <c r="G63" s="105">
        <v>625</v>
      </c>
      <c r="H63" s="105">
        <v>11783</v>
      </c>
      <c r="I63" s="105">
        <v>1359</v>
      </c>
      <c r="J63" s="105">
        <v>12092</v>
      </c>
      <c r="K63" s="105">
        <v>328</v>
      </c>
      <c r="L63" s="105">
        <v>11827</v>
      </c>
      <c r="M63" s="105">
        <v>1297</v>
      </c>
      <c r="N63" s="105">
        <v>11855</v>
      </c>
      <c r="O63" s="105">
        <v>187</v>
      </c>
      <c r="P63">
        <v>11101</v>
      </c>
      <c r="Q63" s="15">
        <v>0.43600000000000005</v>
      </c>
      <c r="S63" s="25">
        <f t="shared" si="1"/>
        <v>8.2064678857760551</v>
      </c>
      <c r="T63" s="25">
        <f t="shared" si="2"/>
        <v>8.2064678857760551</v>
      </c>
      <c r="U63" s="25">
        <f t="shared" si="3"/>
        <v>6.1435906675074312</v>
      </c>
      <c r="V63" s="25">
        <f t="shared" si="4"/>
        <v>8.9271236825511213</v>
      </c>
      <c r="W63" s="25">
        <f t="shared" si="5"/>
        <v>6.5399513557337183</v>
      </c>
    </row>
    <row r="64" spans="1:23" ht="16.7">
      <c r="A64" s="36" t="s">
        <v>271</v>
      </c>
      <c r="B64" s="20" t="s">
        <v>62</v>
      </c>
      <c r="C64" s="20">
        <f t="shared" si="0"/>
        <v>10996</v>
      </c>
      <c r="D64" s="105">
        <v>11778</v>
      </c>
      <c r="E64" s="105">
        <v>16</v>
      </c>
      <c r="F64" s="105">
        <v>11778</v>
      </c>
      <c r="G64" s="105">
        <v>640</v>
      </c>
      <c r="H64" s="105">
        <v>11775</v>
      </c>
      <c r="I64" s="105">
        <v>1016</v>
      </c>
      <c r="J64" s="105">
        <v>11877</v>
      </c>
      <c r="K64" s="105">
        <v>219</v>
      </c>
      <c r="L64" s="105">
        <v>11549</v>
      </c>
      <c r="M64" s="105">
        <v>1062</v>
      </c>
      <c r="N64" s="105">
        <v>11549</v>
      </c>
      <c r="O64" s="105">
        <v>188</v>
      </c>
      <c r="P64">
        <v>10996</v>
      </c>
      <c r="Q64" s="15">
        <v>0.42100000000000004</v>
      </c>
      <c r="S64" s="25">
        <f t="shared" si="1"/>
        <v>7.1116769734448884</v>
      </c>
      <c r="T64" s="25">
        <f t="shared" si="2"/>
        <v>7.1116769734448884</v>
      </c>
      <c r="U64" s="25">
        <f t="shared" si="3"/>
        <v>7.0843943252091677</v>
      </c>
      <c r="V64" s="25">
        <f t="shared" si="4"/>
        <v>8.0120043652237189</v>
      </c>
      <c r="W64" s="25">
        <f t="shared" si="5"/>
        <v>5.0291014914514367</v>
      </c>
    </row>
    <row r="65" spans="1:23" ht="16.7">
      <c r="A65" s="36" t="s">
        <v>271</v>
      </c>
      <c r="B65" s="20" t="s">
        <v>63</v>
      </c>
      <c r="C65" s="20">
        <f t="shared" si="0"/>
        <v>10825</v>
      </c>
      <c r="D65" s="105">
        <v>11786</v>
      </c>
      <c r="E65" s="105">
        <v>0</v>
      </c>
      <c r="F65" s="105">
        <v>11526</v>
      </c>
      <c r="G65" s="105">
        <v>391</v>
      </c>
      <c r="H65" s="105">
        <v>11580</v>
      </c>
      <c r="I65" s="105">
        <v>1140</v>
      </c>
      <c r="J65" s="105">
        <v>11714</v>
      </c>
      <c r="K65" s="105">
        <v>360</v>
      </c>
      <c r="L65" s="105">
        <v>11658</v>
      </c>
      <c r="M65" s="105">
        <v>1265</v>
      </c>
      <c r="N65" s="105">
        <v>11439</v>
      </c>
      <c r="O65" s="105">
        <v>203</v>
      </c>
      <c r="P65">
        <v>10825</v>
      </c>
      <c r="Q65" s="15">
        <v>2.109</v>
      </c>
      <c r="S65" s="25">
        <f t="shared" si="1"/>
        <v>8.8775981524249428</v>
      </c>
      <c r="T65" s="25">
        <f t="shared" si="2"/>
        <v>6.4757505773672053</v>
      </c>
      <c r="U65" s="25">
        <f t="shared" si="3"/>
        <v>6.9745958429561199</v>
      </c>
      <c r="V65" s="25">
        <f t="shared" si="4"/>
        <v>8.2124711316397239</v>
      </c>
      <c r="W65" s="25">
        <f t="shared" si="5"/>
        <v>7.6951501154734414</v>
      </c>
    </row>
    <row r="66" spans="1:23" ht="16.7">
      <c r="A66" s="36" t="s">
        <v>271</v>
      </c>
      <c r="B66" s="20" t="s">
        <v>64</v>
      </c>
      <c r="C66" s="20">
        <f t="shared" si="0"/>
        <v>11019</v>
      </c>
      <c r="D66" s="105">
        <v>11911</v>
      </c>
      <c r="E66" s="105">
        <v>0</v>
      </c>
      <c r="F66" s="105">
        <v>11911</v>
      </c>
      <c r="G66" s="105">
        <v>515</v>
      </c>
      <c r="H66" s="105">
        <v>11704</v>
      </c>
      <c r="I66" s="105">
        <v>969</v>
      </c>
      <c r="J66" s="105">
        <v>12078</v>
      </c>
      <c r="K66" s="105">
        <v>219</v>
      </c>
      <c r="L66" s="105">
        <v>11883</v>
      </c>
      <c r="M66" s="105">
        <v>1344</v>
      </c>
      <c r="N66" s="105">
        <v>11781</v>
      </c>
      <c r="O66" s="105">
        <v>281</v>
      </c>
      <c r="P66">
        <v>11019</v>
      </c>
      <c r="Q66" s="15">
        <v>1.609</v>
      </c>
      <c r="S66" s="25">
        <f t="shared" si="1"/>
        <v>8.0951084490425629</v>
      </c>
      <c r="T66" s="25">
        <f t="shared" si="2"/>
        <v>8.0951084490425629</v>
      </c>
      <c r="U66" s="25">
        <f t="shared" si="3"/>
        <v>6.216535075778201</v>
      </c>
      <c r="V66" s="25">
        <f t="shared" si="4"/>
        <v>9.6106724748162264</v>
      </c>
      <c r="W66" s="25">
        <f t="shared" si="5"/>
        <v>7.8410019057990752</v>
      </c>
    </row>
    <row r="67" spans="1:23" ht="16.7">
      <c r="A67" s="36" t="s">
        <v>271</v>
      </c>
      <c r="B67" s="20" t="s">
        <v>65</v>
      </c>
      <c r="C67" s="20">
        <f t="shared" ref="C67:C111" si="6">MIN(D67,F67,H67,J67,L67,N67,P67)</f>
        <v>10944</v>
      </c>
      <c r="D67" s="105">
        <v>11861</v>
      </c>
      <c r="E67" s="105">
        <v>0</v>
      </c>
      <c r="F67" s="105">
        <v>11861</v>
      </c>
      <c r="G67" s="105">
        <v>328</v>
      </c>
      <c r="H67" s="105">
        <v>11611</v>
      </c>
      <c r="I67" s="105">
        <v>1062</v>
      </c>
      <c r="J67" s="105">
        <v>11928</v>
      </c>
      <c r="K67" s="105">
        <v>250</v>
      </c>
      <c r="L67" s="105">
        <v>11500</v>
      </c>
      <c r="M67" s="105">
        <v>1141</v>
      </c>
      <c r="N67" s="105">
        <v>11495</v>
      </c>
      <c r="O67" s="105">
        <v>203</v>
      </c>
      <c r="P67">
        <v>10944</v>
      </c>
      <c r="Q67" s="15">
        <v>1.625</v>
      </c>
      <c r="S67" s="25">
        <f t="shared" ref="S67:S111" si="7">(D67-$C67)/$C67*100</f>
        <v>8.3790204678362574</v>
      </c>
      <c r="T67" s="25">
        <f t="shared" ref="T67:T111" si="8">(F67-$C67)/$C67*100</f>
        <v>8.3790204678362574</v>
      </c>
      <c r="U67" s="25">
        <f t="shared" ref="U67:U111" si="9">(H67-$C67)/$C67*100</f>
        <v>6.0946637426900585</v>
      </c>
      <c r="V67" s="25">
        <f t="shared" ref="V67:V111" si="10">(J67-$C67)/$C67*100</f>
        <v>8.9912280701754383</v>
      </c>
      <c r="W67" s="25">
        <f t="shared" ref="W67:W111" si="11">(L67-$C67)/$C67*100</f>
        <v>5.0804093567251467</v>
      </c>
    </row>
    <row r="68" spans="1:23" ht="16.7">
      <c r="A68" s="36" t="s">
        <v>271</v>
      </c>
      <c r="B68" s="20" t="s">
        <v>66</v>
      </c>
      <c r="C68" s="20">
        <f t="shared" si="6"/>
        <v>11152</v>
      </c>
      <c r="D68" s="105">
        <v>11832</v>
      </c>
      <c r="E68" s="105">
        <v>0</v>
      </c>
      <c r="F68" s="105">
        <v>11832</v>
      </c>
      <c r="G68" s="105">
        <v>313</v>
      </c>
      <c r="H68" s="105">
        <v>11822</v>
      </c>
      <c r="I68" s="105">
        <v>953</v>
      </c>
      <c r="J68" s="105">
        <v>12020</v>
      </c>
      <c r="K68" s="105">
        <v>203</v>
      </c>
      <c r="L68" s="105">
        <v>11923</v>
      </c>
      <c r="M68" s="105">
        <v>1015</v>
      </c>
      <c r="N68" s="105">
        <v>11936</v>
      </c>
      <c r="O68" s="105">
        <v>187</v>
      </c>
      <c r="P68">
        <v>11152</v>
      </c>
      <c r="Q68" s="15">
        <v>0.39100000000000001</v>
      </c>
      <c r="S68" s="25">
        <f t="shared" si="7"/>
        <v>6.0975609756097562</v>
      </c>
      <c r="T68" s="25">
        <f t="shared" si="8"/>
        <v>6.0975609756097562</v>
      </c>
      <c r="U68" s="25">
        <f t="shared" si="9"/>
        <v>6.0078909612625537</v>
      </c>
      <c r="V68" s="25">
        <f t="shared" si="10"/>
        <v>7.7833572453371591</v>
      </c>
      <c r="W68" s="25">
        <f t="shared" si="11"/>
        <v>6.9135581061692974</v>
      </c>
    </row>
    <row r="69" spans="1:23" ht="16.7">
      <c r="A69" s="36" t="s">
        <v>271</v>
      </c>
      <c r="B69" s="20" t="s">
        <v>67</v>
      </c>
      <c r="C69" s="20">
        <f t="shared" si="6"/>
        <v>10932</v>
      </c>
      <c r="D69" s="105">
        <v>11722</v>
      </c>
      <c r="E69" s="105">
        <v>0</v>
      </c>
      <c r="F69" s="105">
        <v>11722</v>
      </c>
      <c r="G69" s="105">
        <v>344</v>
      </c>
      <c r="H69" s="105">
        <v>11713</v>
      </c>
      <c r="I69" s="105">
        <v>969</v>
      </c>
      <c r="J69" s="105">
        <v>12103</v>
      </c>
      <c r="K69" s="105">
        <v>218</v>
      </c>
      <c r="L69" s="105">
        <v>11703</v>
      </c>
      <c r="M69" s="105">
        <v>1079</v>
      </c>
      <c r="N69" s="105">
        <v>11565</v>
      </c>
      <c r="O69" s="105">
        <v>235</v>
      </c>
      <c r="P69">
        <v>10932</v>
      </c>
      <c r="Q69" s="15">
        <v>0.56299999999999994</v>
      </c>
      <c r="S69" s="25">
        <f t="shared" si="7"/>
        <v>7.226491035492133</v>
      </c>
      <c r="T69" s="25">
        <f t="shared" si="8"/>
        <v>7.226491035492133</v>
      </c>
      <c r="U69" s="25">
        <f t="shared" si="9"/>
        <v>7.1441639224295654</v>
      </c>
      <c r="V69" s="25">
        <f t="shared" si="10"/>
        <v>10.711672155140871</v>
      </c>
      <c r="W69" s="25">
        <f t="shared" si="11"/>
        <v>7.0526893523600434</v>
      </c>
    </row>
    <row r="70" spans="1:23" ht="16.7">
      <c r="A70" s="36" t="s">
        <v>271</v>
      </c>
      <c r="B70" s="20" t="s">
        <v>68</v>
      </c>
      <c r="C70" s="20">
        <f t="shared" si="6"/>
        <v>11281</v>
      </c>
      <c r="D70" s="105">
        <v>12198</v>
      </c>
      <c r="E70" s="105">
        <v>0</v>
      </c>
      <c r="F70" s="105">
        <v>12198</v>
      </c>
      <c r="G70" s="105">
        <v>344</v>
      </c>
      <c r="H70" s="105">
        <v>11971</v>
      </c>
      <c r="I70" s="105">
        <v>875</v>
      </c>
      <c r="J70" s="105">
        <v>12393</v>
      </c>
      <c r="K70" s="105">
        <v>219</v>
      </c>
      <c r="L70" s="105">
        <v>12104</v>
      </c>
      <c r="M70" s="105">
        <v>1047</v>
      </c>
      <c r="N70" s="105">
        <v>11886</v>
      </c>
      <c r="O70" s="105">
        <v>188</v>
      </c>
      <c r="P70">
        <v>11281</v>
      </c>
      <c r="Q70" s="15">
        <v>0.67099999999999993</v>
      </c>
      <c r="S70" s="25">
        <f t="shared" si="7"/>
        <v>8.1287119936175873</v>
      </c>
      <c r="T70" s="25">
        <f t="shared" si="8"/>
        <v>8.1287119936175873</v>
      </c>
      <c r="U70" s="25">
        <f t="shared" si="9"/>
        <v>6.1164790355464937</v>
      </c>
      <c r="V70" s="25">
        <f t="shared" si="10"/>
        <v>9.8572821558372485</v>
      </c>
      <c r="W70" s="25">
        <f t="shared" si="11"/>
        <v>7.295452530804007</v>
      </c>
    </row>
    <row r="71" spans="1:23" ht="16.7">
      <c r="A71" s="36" t="s">
        <v>271</v>
      </c>
      <c r="B71" s="20" t="s">
        <v>69</v>
      </c>
      <c r="C71" s="20">
        <f t="shared" si="6"/>
        <v>11241</v>
      </c>
      <c r="D71" s="105">
        <v>12175</v>
      </c>
      <c r="E71" s="105">
        <v>0</v>
      </c>
      <c r="F71" s="105">
        <v>12175</v>
      </c>
      <c r="G71" s="105">
        <v>313</v>
      </c>
      <c r="H71" s="105">
        <v>11821</v>
      </c>
      <c r="I71" s="105">
        <v>890</v>
      </c>
      <c r="J71" s="105">
        <v>12399</v>
      </c>
      <c r="K71" s="105">
        <v>219</v>
      </c>
      <c r="L71" s="105">
        <v>12070</v>
      </c>
      <c r="M71" s="105">
        <v>1016</v>
      </c>
      <c r="N71" s="105">
        <v>11950</v>
      </c>
      <c r="O71" s="105">
        <v>203</v>
      </c>
      <c r="P71">
        <v>11241</v>
      </c>
      <c r="Q71" s="15">
        <v>1.109</v>
      </c>
      <c r="S71" s="25">
        <f t="shared" si="7"/>
        <v>8.3088693176763631</v>
      </c>
      <c r="T71" s="25">
        <f t="shared" si="8"/>
        <v>8.3088693176763631</v>
      </c>
      <c r="U71" s="25">
        <f t="shared" si="9"/>
        <v>5.1596833021973136</v>
      </c>
      <c r="V71" s="25">
        <f t="shared" si="10"/>
        <v>10.301574593007739</v>
      </c>
      <c r="W71" s="25">
        <f t="shared" si="11"/>
        <v>7.3747887198647808</v>
      </c>
    </row>
    <row r="72" spans="1:23" ht="16.7">
      <c r="A72" s="36" t="s">
        <v>272</v>
      </c>
      <c r="B72" s="20" t="s">
        <v>70</v>
      </c>
      <c r="C72" s="20">
        <f t="shared" si="6"/>
        <v>14613</v>
      </c>
      <c r="D72" s="105">
        <v>15286</v>
      </c>
      <c r="E72" s="105">
        <v>0</v>
      </c>
      <c r="F72" s="105">
        <v>15286</v>
      </c>
      <c r="G72" s="105">
        <v>437</v>
      </c>
      <c r="H72" s="105">
        <v>15174</v>
      </c>
      <c r="I72" s="105">
        <v>2359</v>
      </c>
      <c r="J72" s="105">
        <v>15535</v>
      </c>
      <c r="K72" s="105">
        <v>282</v>
      </c>
      <c r="L72" s="105">
        <v>15488</v>
      </c>
      <c r="M72" s="105">
        <v>2547</v>
      </c>
      <c r="N72" s="105">
        <v>15138</v>
      </c>
      <c r="O72" s="105">
        <v>203</v>
      </c>
      <c r="P72">
        <v>14613</v>
      </c>
      <c r="Q72" s="15">
        <v>1.421</v>
      </c>
      <c r="S72" s="25">
        <f t="shared" si="7"/>
        <v>4.6054882638746326</v>
      </c>
      <c r="T72" s="25">
        <f t="shared" si="8"/>
        <v>4.6054882638746326</v>
      </c>
      <c r="U72" s="25">
        <f t="shared" si="9"/>
        <v>3.8390474235269965</v>
      </c>
      <c r="V72" s="25">
        <f t="shared" si="10"/>
        <v>6.3094504892903576</v>
      </c>
      <c r="W72" s="25">
        <f t="shared" si="11"/>
        <v>5.9878190652159038</v>
      </c>
    </row>
    <row r="73" spans="1:23" ht="16.7">
      <c r="A73" s="36" t="s">
        <v>169</v>
      </c>
      <c r="B73" s="20" t="s">
        <v>71</v>
      </c>
      <c r="C73" s="20">
        <f t="shared" si="6"/>
        <v>14504</v>
      </c>
      <c r="D73" s="105">
        <v>15368</v>
      </c>
      <c r="E73" s="105">
        <v>15</v>
      </c>
      <c r="F73" s="105">
        <v>15368</v>
      </c>
      <c r="G73" s="105">
        <v>406</v>
      </c>
      <c r="H73" s="105">
        <v>15132</v>
      </c>
      <c r="I73" s="105">
        <v>2641</v>
      </c>
      <c r="J73" s="105">
        <v>15391</v>
      </c>
      <c r="K73" s="105">
        <v>328</v>
      </c>
      <c r="L73" s="105">
        <v>15266</v>
      </c>
      <c r="M73" s="105">
        <v>4047</v>
      </c>
      <c r="N73" s="105">
        <v>15214</v>
      </c>
      <c r="O73" s="105">
        <v>203</v>
      </c>
      <c r="P73">
        <v>14504</v>
      </c>
      <c r="Q73" s="15">
        <v>0.45300000000000001</v>
      </c>
      <c r="S73" s="25">
        <f t="shared" si="7"/>
        <v>5.9569773855488135</v>
      </c>
      <c r="T73" s="25">
        <f t="shared" si="8"/>
        <v>5.9569773855488135</v>
      </c>
      <c r="U73" s="25">
        <f t="shared" si="9"/>
        <v>4.329840044125759</v>
      </c>
      <c r="V73" s="25">
        <f t="shared" si="10"/>
        <v>6.1155543298400445</v>
      </c>
      <c r="W73" s="25">
        <f t="shared" si="11"/>
        <v>5.2537231108659679</v>
      </c>
    </row>
    <row r="74" spans="1:23" ht="16.7">
      <c r="A74" s="36" t="s">
        <v>169</v>
      </c>
      <c r="B74" s="20" t="s">
        <v>72</v>
      </c>
      <c r="C74" s="20">
        <f t="shared" si="6"/>
        <v>14498</v>
      </c>
      <c r="D74" s="105">
        <v>15161</v>
      </c>
      <c r="E74" s="105">
        <v>0</v>
      </c>
      <c r="F74" s="105">
        <v>15161</v>
      </c>
      <c r="G74" s="105">
        <v>735</v>
      </c>
      <c r="H74" s="105">
        <v>15236</v>
      </c>
      <c r="I74" s="105">
        <v>2828</v>
      </c>
      <c r="J74" s="105">
        <v>15372</v>
      </c>
      <c r="K74" s="105">
        <v>312</v>
      </c>
      <c r="L74" s="105">
        <v>15160</v>
      </c>
      <c r="M74" s="105">
        <v>3204</v>
      </c>
      <c r="N74" s="105">
        <v>15013</v>
      </c>
      <c r="O74" s="105">
        <v>204</v>
      </c>
      <c r="P74">
        <v>14498</v>
      </c>
      <c r="Q74" s="15">
        <v>5.0460000000000003</v>
      </c>
      <c r="S74" s="25">
        <f t="shared" si="7"/>
        <v>4.5730445578700509</v>
      </c>
      <c r="T74" s="25">
        <f t="shared" si="8"/>
        <v>4.5730445578700509</v>
      </c>
      <c r="U74" s="25">
        <f t="shared" si="9"/>
        <v>5.0903572906607808</v>
      </c>
      <c r="V74" s="25">
        <f t="shared" si="10"/>
        <v>6.028417712787971</v>
      </c>
      <c r="W74" s="25">
        <f t="shared" si="11"/>
        <v>4.5661470547661747</v>
      </c>
    </row>
    <row r="75" spans="1:23" ht="16.7">
      <c r="A75" s="36" t="s">
        <v>169</v>
      </c>
      <c r="B75" s="20" t="s">
        <v>73</v>
      </c>
      <c r="C75" s="20">
        <f t="shared" si="6"/>
        <v>14852</v>
      </c>
      <c r="D75" s="105">
        <v>15721</v>
      </c>
      <c r="E75" s="105">
        <v>16</v>
      </c>
      <c r="F75" s="105">
        <v>15721</v>
      </c>
      <c r="G75" s="105">
        <v>375</v>
      </c>
      <c r="H75" s="105">
        <v>15820</v>
      </c>
      <c r="I75" s="105">
        <v>2265</v>
      </c>
      <c r="J75" s="105">
        <v>15646</v>
      </c>
      <c r="K75" s="105">
        <v>375</v>
      </c>
      <c r="L75" s="105">
        <v>15635</v>
      </c>
      <c r="M75" s="105">
        <v>2766</v>
      </c>
      <c r="N75" s="105">
        <v>15380</v>
      </c>
      <c r="O75" s="105">
        <v>187</v>
      </c>
      <c r="P75">
        <v>14852</v>
      </c>
      <c r="Q75" s="15">
        <v>1.157</v>
      </c>
      <c r="S75" s="25">
        <f t="shared" si="7"/>
        <v>5.8510638297872344</v>
      </c>
      <c r="T75" s="25">
        <f t="shared" si="8"/>
        <v>5.8510638297872344</v>
      </c>
      <c r="U75" s="25">
        <f t="shared" si="9"/>
        <v>6.5176407217883119</v>
      </c>
      <c r="V75" s="25">
        <f t="shared" si="10"/>
        <v>5.3460813358470238</v>
      </c>
      <c r="W75" s="25">
        <f t="shared" si="11"/>
        <v>5.2720172367357936</v>
      </c>
    </row>
    <row r="76" spans="1:23" ht="16.7">
      <c r="A76" s="36" t="s">
        <v>169</v>
      </c>
      <c r="B76" s="20" t="s">
        <v>74</v>
      </c>
      <c r="C76" s="20">
        <f t="shared" si="6"/>
        <v>14463</v>
      </c>
      <c r="D76" s="105">
        <v>15178</v>
      </c>
      <c r="E76" s="105">
        <v>0</v>
      </c>
      <c r="F76" s="105">
        <v>15178</v>
      </c>
      <c r="G76" s="105">
        <v>375</v>
      </c>
      <c r="H76" s="105">
        <v>14966</v>
      </c>
      <c r="I76" s="105">
        <v>2375</v>
      </c>
      <c r="J76" s="105">
        <v>15419</v>
      </c>
      <c r="K76" s="105">
        <v>250</v>
      </c>
      <c r="L76" s="105">
        <v>15225</v>
      </c>
      <c r="M76" s="105">
        <v>2703</v>
      </c>
      <c r="N76" s="105">
        <v>15096</v>
      </c>
      <c r="O76" s="105">
        <v>219</v>
      </c>
      <c r="P76">
        <v>14463</v>
      </c>
      <c r="Q76" s="15">
        <v>0.45200000000000001</v>
      </c>
      <c r="S76" s="25">
        <f t="shared" si="7"/>
        <v>4.9436493120376133</v>
      </c>
      <c r="T76" s="25">
        <f t="shared" si="8"/>
        <v>4.9436493120376133</v>
      </c>
      <c r="U76" s="25">
        <f t="shared" si="9"/>
        <v>3.4778400055313559</v>
      </c>
      <c r="V76" s="25">
        <f t="shared" si="10"/>
        <v>6.6099702689621802</v>
      </c>
      <c r="W76" s="25">
        <f t="shared" si="11"/>
        <v>5.2686164696121134</v>
      </c>
    </row>
    <row r="77" spans="1:23" ht="16.7">
      <c r="A77" s="36" t="s">
        <v>169</v>
      </c>
      <c r="B77" s="20" t="s">
        <v>75</v>
      </c>
      <c r="C77" s="20">
        <f t="shared" si="6"/>
        <v>14285</v>
      </c>
      <c r="D77" s="105">
        <v>14915</v>
      </c>
      <c r="E77" s="105">
        <v>0</v>
      </c>
      <c r="F77" s="105">
        <v>14915</v>
      </c>
      <c r="G77" s="105">
        <v>500</v>
      </c>
      <c r="H77" s="105">
        <v>15133</v>
      </c>
      <c r="I77" s="105">
        <v>2234</v>
      </c>
      <c r="J77" s="105">
        <v>15306</v>
      </c>
      <c r="K77" s="105">
        <v>266</v>
      </c>
      <c r="L77" s="105">
        <v>15146</v>
      </c>
      <c r="M77" s="105">
        <v>2250</v>
      </c>
      <c r="N77" s="105">
        <v>14860</v>
      </c>
      <c r="O77" s="105">
        <v>203</v>
      </c>
      <c r="P77">
        <v>14285</v>
      </c>
      <c r="Q77" s="15">
        <v>0.624</v>
      </c>
      <c r="S77" s="25">
        <f t="shared" si="7"/>
        <v>4.4102205110255515</v>
      </c>
      <c r="T77" s="25">
        <f t="shared" si="8"/>
        <v>4.4102205110255515</v>
      </c>
      <c r="U77" s="25">
        <f t="shared" si="9"/>
        <v>5.936296814840742</v>
      </c>
      <c r="V77" s="25">
        <f t="shared" si="10"/>
        <v>7.1473573678683939</v>
      </c>
      <c r="W77" s="25">
        <f t="shared" si="11"/>
        <v>6.0273013650682534</v>
      </c>
    </row>
    <row r="78" spans="1:23" ht="16.7">
      <c r="A78" s="36" t="s">
        <v>169</v>
      </c>
      <c r="B78" s="20" t="s">
        <v>76</v>
      </c>
      <c r="C78" s="20">
        <f t="shared" si="6"/>
        <v>14364</v>
      </c>
      <c r="D78" s="105">
        <v>15233</v>
      </c>
      <c r="E78" s="105">
        <v>16</v>
      </c>
      <c r="F78" s="105">
        <v>15233</v>
      </c>
      <c r="G78" s="105">
        <v>359</v>
      </c>
      <c r="H78" s="105">
        <v>14952</v>
      </c>
      <c r="I78" s="105">
        <v>1750</v>
      </c>
      <c r="J78" s="105">
        <v>15303</v>
      </c>
      <c r="K78" s="105">
        <v>203</v>
      </c>
      <c r="L78" s="105">
        <v>15042</v>
      </c>
      <c r="M78" s="105">
        <v>2094</v>
      </c>
      <c r="N78" s="105">
        <v>15004</v>
      </c>
      <c r="O78" s="105">
        <v>203</v>
      </c>
      <c r="P78">
        <v>14364</v>
      </c>
      <c r="Q78" s="15">
        <v>1.4060000000000001</v>
      </c>
      <c r="S78" s="25">
        <f t="shared" si="7"/>
        <v>6.0498468393205229</v>
      </c>
      <c r="T78" s="25">
        <f t="shared" si="8"/>
        <v>6.0498468393205229</v>
      </c>
      <c r="U78" s="25">
        <f t="shared" si="9"/>
        <v>4.0935672514619883</v>
      </c>
      <c r="V78" s="25">
        <f t="shared" si="10"/>
        <v>6.5371762740183792</v>
      </c>
      <c r="W78" s="25">
        <f t="shared" si="11"/>
        <v>4.720133667502088</v>
      </c>
    </row>
    <row r="79" spans="1:23" ht="16.7">
      <c r="A79" s="36" t="s">
        <v>169</v>
      </c>
      <c r="B79" s="20" t="s">
        <v>77</v>
      </c>
      <c r="C79" s="20">
        <f t="shared" si="6"/>
        <v>14291</v>
      </c>
      <c r="D79" s="105">
        <v>15048</v>
      </c>
      <c r="E79" s="105">
        <v>0</v>
      </c>
      <c r="F79" s="105">
        <v>15033</v>
      </c>
      <c r="G79" s="105">
        <v>391</v>
      </c>
      <c r="H79" s="105">
        <v>15020</v>
      </c>
      <c r="I79" s="105">
        <v>2203</v>
      </c>
      <c r="J79" s="105">
        <v>15239</v>
      </c>
      <c r="K79" s="105">
        <v>265</v>
      </c>
      <c r="L79" s="105">
        <v>15128</v>
      </c>
      <c r="M79" s="105">
        <v>2610</v>
      </c>
      <c r="N79" s="105">
        <v>14910</v>
      </c>
      <c r="O79" s="105">
        <v>203</v>
      </c>
      <c r="P79">
        <v>14291</v>
      </c>
      <c r="Q79" s="15">
        <v>0.46799999999999997</v>
      </c>
      <c r="S79" s="25">
        <f t="shared" si="7"/>
        <v>5.2970400951647889</v>
      </c>
      <c r="T79" s="25">
        <f t="shared" si="8"/>
        <v>5.1920789307956055</v>
      </c>
      <c r="U79" s="25">
        <f t="shared" si="9"/>
        <v>5.1011125883423132</v>
      </c>
      <c r="V79" s="25">
        <f t="shared" si="10"/>
        <v>6.6335455881323906</v>
      </c>
      <c r="W79" s="25">
        <f t="shared" si="11"/>
        <v>5.8568329718004337</v>
      </c>
    </row>
    <row r="80" spans="1:23" ht="16.7">
      <c r="A80" s="36" t="s">
        <v>169</v>
      </c>
      <c r="B80" s="20" t="s">
        <v>78</v>
      </c>
      <c r="C80" s="20">
        <f t="shared" si="6"/>
        <v>14598</v>
      </c>
      <c r="D80" s="105">
        <v>15374</v>
      </c>
      <c r="E80" s="105">
        <v>15</v>
      </c>
      <c r="F80" s="105">
        <v>15374</v>
      </c>
      <c r="G80" s="105">
        <v>407</v>
      </c>
      <c r="H80" s="105">
        <v>15251</v>
      </c>
      <c r="I80" s="105">
        <v>2375</v>
      </c>
      <c r="J80" s="105">
        <v>15549</v>
      </c>
      <c r="K80" s="105">
        <v>265</v>
      </c>
      <c r="L80" s="105">
        <v>15099</v>
      </c>
      <c r="M80" s="105">
        <v>2485</v>
      </c>
      <c r="N80" s="105">
        <v>15201</v>
      </c>
      <c r="O80" s="105">
        <v>203</v>
      </c>
      <c r="P80">
        <v>14598</v>
      </c>
      <c r="Q80" s="15">
        <v>1.5470000000000002</v>
      </c>
      <c r="S80" s="25">
        <f t="shared" si="7"/>
        <v>5.3157966844773261</v>
      </c>
      <c r="T80" s="25">
        <f t="shared" si="8"/>
        <v>5.3157966844773261</v>
      </c>
      <c r="U80" s="25">
        <f t="shared" si="9"/>
        <v>4.4732155089738326</v>
      </c>
      <c r="V80" s="25">
        <f t="shared" si="10"/>
        <v>6.514591039868475</v>
      </c>
      <c r="W80" s="25">
        <f t="shared" si="11"/>
        <v>3.4319769831483762</v>
      </c>
    </row>
    <row r="81" spans="1:23" ht="16.7">
      <c r="A81" s="36" t="s">
        <v>169</v>
      </c>
      <c r="B81" s="20" t="s">
        <v>79</v>
      </c>
      <c r="C81" s="20">
        <f t="shared" si="6"/>
        <v>14816</v>
      </c>
      <c r="D81" s="105">
        <v>15518</v>
      </c>
      <c r="E81" s="105">
        <v>16</v>
      </c>
      <c r="F81" s="105">
        <v>15518</v>
      </c>
      <c r="G81" s="105">
        <v>547</v>
      </c>
      <c r="H81" s="105">
        <v>15549</v>
      </c>
      <c r="I81" s="105">
        <v>2875</v>
      </c>
      <c r="J81" s="105">
        <v>15543</v>
      </c>
      <c r="K81" s="105">
        <v>281</v>
      </c>
      <c r="L81" s="105">
        <v>15417</v>
      </c>
      <c r="M81" s="105">
        <v>3515</v>
      </c>
      <c r="N81" s="105">
        <v>15299</v>
      </c>
      <c r="O81" s="105">
        <v>203</v>
      </c>
      <c r="P81">
        <v>14816</v>
      </c>
      <c r="Q81" s="15">
        <v>0.76400000000000001</v>
      </c>
      <c r="S81" s="25">
        <f t="shared" si="7"/>
        <v>4.7381209503239745</v>
      </c>
      <c r="T81" s="25">
        <f t="shared" si="8"/>
        <v>4.7381209503239745</v>
      </c>
      <c r="U81" s="25">
        <f t="shared" si="9"/>
        <v>4.9473542116630673</v>
      </c>
      <c r="V81" s="25">
        <f t="shared" si="10"/>
        <v>4.9068574514038881</v>
      </c>
      <c r="W81" s="25">
        <f t="shared" si="11"/>
        <v>4.0564254859611228</v>
      </c>
    </row>
    <row r="82" spans="1:23" ht="16.7">
      <c r="A82" s="36" t="s">
        <v>170</v>
      </c>
      <c r="B82" s="20" t="s">
        <v>80</v>
      </c>
      <c r="C82" s="20">
        <f t="shared" si="6"/>
        <v>18080</v>
      </c>
      <c r="D82" s="105">
        <v>18948</v>
      </c>
      <c r="E82" s="105">
        <v>0</v>
      </c>
      <c r="F82" s="105">
        <v>18948</v>
      </c>
      <c r="G82" s="105">
        <v>640</v>
      </c>
      <c r="H82" s="105">
        <v>19010</v>
      </c>
      <c r="I82" s="105">
        <v>6266</v>
      </c>
      <c r="J82" s="105">
        <v>19056</v>
      </c>
      <c r="K82" s="105">
        <v>281</v>
      </c>
      <c r="L82" s="105">
        <v>19009</v>
      </c>
      <c r="M82" s="105">
        <v>5563</v>
      </c>
      <c r="N82" s="105">
        <v>18524</v>
      </c>
      <c r="O82" s="105">
        <v>281</v>
      </c>
      <c r="P82">
        <v>18080</v>
      </c>
      <c r="Q82" s="15">
        <v>3.516</v>
      </c>
      <c r="S82" s="25">
        <f t="shared" si="7"/>
        <v>4.8008849557522124</v>
      </c>
      <c r="T82" s="25">
        <f t="shared" si="8"/>
        <v>4.8008849557522124</v>
      </c>
      <c r="U82" s="25">
        <f t="shared" si="9"/>
        <v>5.1438053097345131</v>
      </c>
      <c r="V82" s="25">
        <f t="shared" si="10"/>
        <v>5.3982300884955752</v>
      </c>
      <c r="W82" s="25">
        <f t="shared" si="11"/>
        <v>5.1382743362831853</v>
      </c>
    </row>
    <row r="83" spans="1:23" ht="16.7">
      <c r="A83" s="36" t="s">
        <v>170</v>
      </c>
      <c r="B83" s="20" t="s">
        <v>81</v>
      </c>
      <c r="C83" s="20">
        <f t="shared" si="6"/>
        <v>18128</v>
      </c>
      <c r="D83" s="105">
        <v>18806</v>
      </c>
      <c r="E83" s="105">
        <v>0</v>
      </c>
      <c r="F83" s="105">
        <v>18765</v>
      </c>
      <c r="G83" s="105">
        <v>437</v>
      </c>
      <c r="H83" s="105">
        <v>18708</v>
      </c>
      <c r="I83" s="105">
        <v>5953</v>
      </c>
      <c r="J83" s="105">
        <v>18904</v>
      </c>
      <c r="K83" s="105">
        <v>329</v>
      </c>
      <c r="L83" s="105">
        <v>19056</v>
      </c>
      <c r="M83" s="105">
        <v>7546</v>
      </c>
      <c r="N83" s="105">
        <v>18664</v>
      </c>
      <c r="O83" s="105">
        <v>188</v>
      </c>
      <c r="P83">
        <v>18128</v>
      </c>
      <c r="Q83" s="15">
        <v>1.1079999999999999</v>
      </c>
      <c r="S83" s="25">
        <f t="shared" si="7"/>
        <v>3.7400706090026477</v>
      </c>
      <c r="T83" s="25">
        <f t="shared" si="8"/>
        <v>3.5139011473962931</v>
      </c>
      <c r="U83" s="25">
        <f t="shared" si="9"/>
        <v>3.1994704324801413</v>
      </c>
      <c r="V83" s="25">
        <f t="shared" si="10"/>
        <v>4.280670785525154</v>
      </c>
      <c r="W83" s="25">
        <f t="shared" si="11"/>
        <v>5.1191526919682264</v>
      </c>
    </row>
    <row r="84" spans="1:23" ht="16.7">
      <c r="A84" s="36" t="s">
        <v>170</v>
      </c>
      <c r="B84" s="20" t="s">
        <v>82</v>
      </c>
      <c r="C84" s="20">
        <f t="shared" si="6"/>
        <v>18020</v>
      </c>
      <c r="D84" s="105">
        <v>18681</v>
      </c>
      <c r="E84" s="105">
        <v>0</v>
      </c>
      <c r="F84" s="105">
        <v>18681</v>
      </c>
      <c r="G84" s="105">
        <v>813</v>
      </c>
      <c r="H84" s="105">
        <v>18914</v>
      </c>
      <c r="I84" s="105">
        <v>6687</v>
      </c>
      <c r="J84" s="105">
        <v>18796</v>
      </c>
      <c r="K84" s="105">
        <v>422</v>
      </c>
      <c r="L84" s="105">
        <v>19111</v>
      </c>
      <c r="M84" s="105">
        <v>6328</v>
      </c>
      <c r="N84" s="105">
        <v>18716</v>
      </c>
      <c r="O84" s="105">
        <v>203</v>
      </c>
      <c r="P84">
        <v>18020</v>
      </c>
      <c r="Q84" s="15">
        <v>0.624</v>
      </c>
      <c r="S84" s="25">
        <f t="shared" si="7"/>
        <v>3.6681465038845729</v>
      </c>
      <c r="T84" s="25">
        <f t="shared" si="8"/>
        <v>3.6681465038845729</v>
      </c>
      <c r="U84" s="25">
        <f t="shared" si="9"/>
        <v>4.9611542730299671</v>
      </c>
      <c r="V84" s="25">
        <f t="shared" si="10"/>
        <v>4.3063263041065483</v>
      </c>
      <c r="W84" s="25">
        <f t="shared" si="11"/>
        <v>6.0543840177580464</v>
      </c>
    </row>
    <row r="85" spans="1:23" ht="16.7">
      <c r="A85" s="36" t="s">
        <v>170</v>
      </c>
      <c r="B85" s="20" t="s">
        <v>83</v>
      </c>
      <c r="C85" s="20">
        <f t="shared" si="6"/>
        <v>18156</v>
      </c>
      <c r="D85" s="105">
        <v>18840</v>
      </c>
      <c r="E85" s="105">
        <v>0</v>
      </c>
      <c r="F85" s="105">
        <v>18836</v>
      </c>
      <c r="G85" s="105">
        <v>438</v>
      </c>
      <c r="H85" s="105">
        <v>19121</v>
      </c>
      <c r="I85" s="105">
        <v>5390</v>
      </c>
      <c r="J85" s="105">
        <v>18995</v>
      </c>
      <c r="K85" s="105">
        <v>250</v>
      </c>
      <c r="L85" s="105">
        <v>19097</v>
      </c>
      <c r="M85" s="105">
        <v>5297</v>
      </c>
      <c r="N85" s="105">
        <v>18570</v>
      </c>
      <c r="O85" s="105">
        <v>203</v>
      </c>
      <c r="P85">
        <v>18156</v>
      </c>
      <c r="Q85" s="15">
        <v>3.5459999999999998</v>
      </c>
      <c r="S85" s="25">
        <f t="shared" si="7"/>
        <v>3.7673496364838068</v>
      </c>
      <c r="T85" s="25">
        <f t="shared" si="8"/>
        <v>3.7453183520599254</v>
      </c>
      <c r="U85" s="25">
        <f t="shared" si="9"/>
        <v>5.3150473672615117</v>
      </c>
      <c r="V85" s="25">
        <f t="shared" si="10"/>
        <v>4.6210619079092314</v>
      </c>
      <c r="W85" s="25">
        <f t="shared" si="11"/>
        <v>5.1828596607182202</v>
      </c>
    </row>
    <row r="86" spans="1:23" ht="16.7">
      <c r="A86" s="36" t="s">
        <v>170</v>
      </c>
      <c r="B86" s="20" t="s">
        <v>84</v>
      </c>
      <c r="C86" s="20">
        <f t="shared" si="6"/>
        <v>17947</v>
      </c>
      <c r="D86" s="105">
        <v>18585</v>
      </c>
      <c r="E86" s="105">
        <v>0</v>
      </c>
      <c r="F86" s="105">
        <v>18585</v>
      </c>
      <c r="G86" s="105">
        <v>578</v>
      </c>
      <c r="H86" s="105">
        <v>18666</v>
      </c>
      <c r="I86" s="105">
        <v>7843</v>
      </c>
      <c r="J86" s="105">
        <v>18666</v>
      </c>
      <c r="K86" s="105">
        <v>360</v>
      </c>
      <c r="L86" s="105">
        <v>18703</v>
      </c>
      <c r="M86" s="105">
        <v>6578</v>
      </c>
      <c r="N86" s="105">
        <v>18425</v>
      </c>
      <c r="O86" s="105">
        <v>203</v>
      </c>
      <c r="P86">
        <v>17947</v>
      </c>
      <c r="Q86" s="15">
        <v>1.5620000000000001</v>
      </c>
      <c r="S86" s="25">
        <f t="shared" si="7"/>
        <v>3.5549116844040789</v>
      </c>
      <c r="T86" s="25">
        <f t="shared" si="8"/>
        <v>3.5549116844040789</v>
      </c>
      <c r="U86" s="25">
        <f t="shared" si="9"/>
        <v>4.0062405973143145</v>
      </c>
      <c r="V86" s="25">
        <f t="shared" si="10"/>
        <v>4.0062405973143145</v>
      </c>
      <c r="W86" s="25">
        <f t="shared" si="11"/>
        <v>4.2124031871621996</v>
      </c>
    </row>
    <row r="87" spans="1:23" ht="16.7">
      <c r="A87" s="36" t="s">
        <v>170</v>
      </c>
      <c r="B87" s="20" t="s">
        <v>85</v>
      </c>
      <c r="C87" s="20">
        <f t="shared" si="6"/>
        <v>18015</v>
      </c>
      <c r="D87" s="105">
        <v>18679</v>
      </c>
      <c r="E87" s="105">
        <v>0</v>
      </c>
      <c r="F87" s="105">
        <v>18679</v>
      </c>
      <c r="G87" s="105">
        <v>469</v>
      </c>
      <c r="H87" s="105">
        <v>18810</v>
      </c>
      <c r="I87" s="105">
        <v>5593</v>
      </c>
      <c r="J87" s="105">
        <v>18665</v>
      </c>
      <c r="K87" s="105">
        <v>313</v>
      </c>
      <c r="L87" s="105">
        <v>18742</v>
      </c>
      <c r="M87" s="105">
        <v>6375</v>
      </c>
      <c r="N87" s="105">
        <v>18607</v>
      </c>
      <c r="O87" s="105">
        <v>219</v>
      </c>
      <c r="P87">
        <v>18015</v>
      </c>
      <c r="Q87" s="15">
        <v>2.8739999999999997</v>
      </c>
      <c r="S87" s="25">
        <f t="shared" si="7"/>
        <v>3.6858173744102136</v>
      </c>
      <c r="T87" s="25">
        <f t="shared" si="8"/>
        <v>3.6858173744102136</v>
      </c>
      <c r="U87" s="25">
        <f t="shared" si="9"/>
        <v>4.4129891756869277</v>
      </c>
      <c r="V87" s="25">
        <f t="shared" si="10"/>
        <v>3.6081043574798777</v>
      </c>
      <c r="W87" s="25">
        <f t="shared" si="11"/>
        <v>4.0355259505967256</v>
      </c>
    </row>
    <row r="88" spans="1:23" ht="16.7">
      <c r="A88" s="36" t="s">
        <v>170</v>
      </c>
      <c r="B88" s="20" t="s">
        <v>86</v>
      </c>
      <c r="C88" s="20">
        <f t="shared" si="6"/>
        <v>18360</v>
      </c>
      <c r="D88" s="105">
        <v>18899</v>
      </c>
      <c r="E88" s="105">
        <v>16</v>
      </c>
      <c r="F88" s="105">
        <v>18899</v>
      </c>
      <c r="G88" s="105">
        <v>437</v>
      </c>
      <c r="H88" s="105">
        <v>19024</v>
      </c>
      <c r="I88" s="105">
        <v>5391</v>
      </c>
      <c r="J88" s="105">
        <v>19083</v>
      </c>
      <c r="K88" s="105">
        <v>328</v>
      </c>
      <c r="L88" s="105">
        <v>18912</v>
      </c>
      <c r="M88" s="105">
        <v>4203</v>
      </c>
      <c r="N88" s="105">
        <v>18821</v>
      </c>
      <c r="O88" s="105">
        <v>203</v>
      </c>
      <c r="P88">
        <v>18360</v>
      </c>
      <c r="Q88" s="15">
        <v>2.2489999999999997</v>
      </c>
      <c r="S88" s="25">
        <f t="shared" si="7"/>
        <v>2.9357298474945535</v>
      </c>
      <c r="T88" s="25">
        <f t="shared" si="8"/>
        <v>2.9357298474945535</v>
      </c>
      <c r="U88" s="25">
        <f t="shared" si="9"/>
        <v>3.6165577342047928</v>
      </c>
      <c r="V88" s="25">
        <f t="shared" si="10"/>
        <v>3.9379084967320259</v>
      </c>
      <c r="W88" s="25">
        <f t="shared" si="11"/>
        <v>3.0065359477124183</v>
      </c>
    </row>
    <row r="89" spans="1:23" ht="16.7">
      <c r="A89" s="36" t="s">
        <v>170</v>
      </c>
      <c r="B89" s="20" t="s">
        <v>87</v>
      </c>
      <c r="C89" s="20">
        <f t="shared" si="6"/>
        <v>18282</v>
      </c>
      <c r="D89" s="105">
        <v>19020</v>
      </c>
      <c r="E89" s="105">
        <v>0</v>
      </c>
      <c r="F89" s="105">
        <v>19020</v>
      </c>
      <c r="G89" s="105">
        <v>469</v>
      </c>
      <c r="H89" s="105">
        <v>19018</v>
      </c>
      <c r="I89" s="105">
        <v>5234</v>
      </c>
      <c r="J89" s="105">
        <v>19273</v>
      </c>
      <c r="K89" s="105">
        <v>297</v>
      </c>
      <c r="L89" s="105">
        <v>19310</v>
      </c>
      <c r="M89" s="105">
        <v>6156</v>
      </c>
      <c r="N89" s="105">
        <v>18726</v>
      </c>
      <c r="O89" s="105">
        <v>187</v>
      </c>
      <c r="P89">
        <v>18282</v>
      </c>
      <c r="Q89" s="15">
        <v>1.1560000000000001</v>
      </c>
      <c r="S89" s="25">
        <f t="shared" si="7"/>
        <v>4.0367574663603545</v>
      </c>
      <c r="T89" s="25">
        <f t="shared" si="8"/>
        <v>4.0367574663603545</v>
      </c>
      <c r="U89" s="25">
        <f t="shared" si="9"/>
        <v>4.0258177442292968</v>
      </c>
      <c r="V89" s="25">
        <f t="shared" si="10"/>
        <v>5.4206323159391747</v>
      </c>
      <c r="W89" s="25">
        <f t="shared" si="11"/>
        <v>5.6230171753637457</v>
      </c>
    </row>
    <row r="90" spans="1:23" ht="16.7">
      <c r="A90" s="36" t="s">
        <v>170</v>
      </c>
      <c r="B90" s="20" t="s">
        <v>88</v>
      </c>
      <c r="C90" s="20">
        <f t="shared" si="6"/>
        <v>18156</v>
      </c>
      <c r="D90" s="105">
        <v>18962</v>
      </c>
      <c r="E90" s="105">
        <v>0</v>
      </c>
      <c r="F90" s="105">
        <v>18962</v>
      </c>
      <c r="G90" s="105">
        <v>625</v>
      </c>
      <c r="H90" s="105">
        <v>18971</v>
      </c>
      <c r="I90" s="105">
        <v>4968</v>
      </c>
      <c r="J90" s="105">
        <v>18965</v>
      </c>
      <c r="K90" s="105">
        <v>313</v>
      </c>
      <c r="L90" s="105">
        <v>18713</v>
      </c>
      <c r="M90" s="105">
        <v>5078</v>
      </c>
      <c r="N90" s="105">
        <v>18736</v>
      </c>
      <c r="O90" s="105">
        <v>235</v>
      </c>
      <c r="P90">
        <v>18156</v>
      </c>
      <c r="Q90" s="15">
        <v>2.218</v>
      </c>
      <c r="S90" s="25">
        <f t="shared" si="7"/>
        <v>4.4393038114122056</v>
      </c>
      <c r="T90" s="25">
        <f t="shared" si="8"/>
        <v>4.4393038114122056</v>
      </c>
      <c r="U90" s="25">
        <f t="shared" si="9"/>
        <v>4.48887420136594</v>
      </c>
      <c r="V90" s="25">
        <f t="shared" si="10"/>
        <v>4.4558272747301171</v>
      </c>
      <c r="W90" s="25">
        <f t="shared" si="11"/>
        <v>3.0678563560255565</v>
      </c>
    </row>
    <row r="91" spans="1:23" ht="16.7">
      <c r="A91" s="36" t="s">
        <v>170</v>
      </c>
      <c r="B91" s="20" t="s">
        <v>89</v>
      </c>
      <c r="C91" s="20">
        <f t="shared" si="6"/>
        <v>18204</v>
      </c>
      <c r="D91" s="105">
        <v>19087</v>
      </c>
      <c r="E91" s="105">
        <v>0</v>
      </c>
      <c r="F91" s="105">
        <v>19087</v>
      </c>
      <c r="G91" s="105">
        <v>469</v>
      </c>
      <c r="H91" s="105">
        <v>19161</v>
      </c>
      <c r="I91" s="105">
        <v>6266</v>
      </c>
      <c r="J91" s="105">
        <v>19123</v>
      </c>
      <c r="K91" s="105">
        <v>468</v>
      </c>
      <c r="L91" s="105">
        <v>19331</v>
      </c>
      <c r="M91" s="105">
        <v>7032</v>
      </c>
      <c r="N91" s="105">
        <v>18804</v>
      </c>
      <c r="O91" s="105">
        <v>203</v>
      </c>
      <c r="P91">
        <v>18204</v>
      </c>
      <c r="Q91" s="15">
        <v>0.48400000000000004</v>
      </c>
      <c r="S91" s="25">
        <f t="shared" si="7"/>
        <v>4.8505822896066801</v>
      </c>
      <c r="T91" s="25">
        <f t="shared" si="8"/>
        <v>4.8505822896066801</v>
      </c>
      <c r="U91" s="25">
        <f t="shared" si="9"/>
        <v>5.2570863546473303</v>
      </c>
      <c r="V91" s="25">
        <f t="shared" si="10"/>
        <v>5.0483410239507798</v>
      </c>
      <c r="W91" s="25">
        <f t="shared" si="11"/>
        <v>6.190947044605581</v>
      </c>
    </row>
    <row r="92" spans="1:23" ht="16.7">
      <c r="A92" s="36" t="s">
        <v>171</v>
      </c>
      <c r="B92" s="20" t="s">
        <v>90</v>
      </c>
      <c r="C92" s="20">
        <f t="shared" si="6"/>
        <v>27540</v>
      </c>
      <c r="D92" s="105">
        <v>29452</v>
      </c>
      <c r="E92" s="105">
        <v>47</v>
      </c>
      <c r="F92" s="105">
        <v>29452</v>
      </c>
      <c r="G92" s="105">
        <v>9843</v>
      </c>
      <c r="H92" s="105">
        <v>29334</v>
      </c>
      <c r="I92" s="105">
        <v>57063</v>
      </c>
      <c r="J92" s="105">
        <v>29515</v>
      </c>
      <c r="K92" s="105">
        <v>5828</v>
      </c>
      <c r="L92" s="105">
        <v>28967</v>
      </c>
      <c r="M92" s="105">
        <v>54906</v>
      </c>
      <c r="N92" s="105">
        <v>29280</v>
      </c>
      <c r="O92" s="105">
        <v>422</v>
      </c>
      <c r="P92">
        <v>27540</v>
      </c>
      <c r="Q92" s="15">
        <v>1.8599999999999999</v>
      </c>
      <c r="S92" s="25">
        <f t="shared" si="7"/>
        <v>6.9426289034132171</v>
      </c>
      <c r="T92" s="25">
        <f t="shared" si="8"/>
        <v>6.9426289034132171</v>
      </c>
      <c r="U92" s="25">
        <f t="shared" si="9"/>
        <v>6.5141612200435723</v>
      </c>
      <c r="V92" s="25">
        <f t="shared" si="10"/>
        <v>7.1713870733478586</v>
      </c>
      <c r="W92" s="25">
        <f t="shared" si="11"/>
        <v>5.1815541031227301</v>
      </c>
    </row>
    <row r="93" spans="1:23" ht="16.7">
      <c r="A93" s="36" t="s">
        <v>171</v>
      </c>
      <c r="B93" s="20" t="s">
        <v>91</v>
      </c>
      <c r="C93" s="20">
        <f t="shared" si="6"/>
        <v>27603</v>
      </c>
      <c r="D93" s="105">
        <v>29316</v>
      </c>
      <c r="E93" s="105">
        <v>47</v>
      </c>
      <c r="F93" s="105">
        <v>29316</v>
      </c>
      <c r="G93" s="105">
        <v>8375</v>
      </c>
      <c r="H93" s="105">
        <v>28964</v>
      </c>
      <c r="I93" s="105">
        <v>55297</v>
      </c>
      <c r="J93" s="105">
        <v>29724</v>
      </c>
      <c r="K93" s="105">
        <v>6343</v>
      </c>
      <c r="L93" s="105">
        <v>29365</v>
      </c>
      <c r="M93" s="105">
        <v>58703</v>
      </c>
      <c r="N93" s="105">
        <v>29213</v>
      </c>
      <c r="O93" s="105">
        <v>437</v>
      </c>
      <c r="P93">
        <v>27603</v>
      </c>
      <c r="Q93" s="15">
        <v>6.4690000000000003</v>
      </c>
      <c r="S93" s="25">
        <f t="shared" si="7"/>
        <v>6.2058471905227695</v>
      </c>
      <c r="T93" s="25">
        <f t="shared" si="8"/>
        <v>6.2058471905227695</v>
      </c>
      <c r="U93" s="25">
        <f t="shared" si="9"/>
        <v>4.9306234829547515</v>
      </c>
      <c r="V93" s="25">
        <f t="shared" si="10"/>
        <v>7.6839473970220631</v>
      </c>
      <c r="W93" s="25">
        <f t="shared" si="11"/>
        <v>6.3833641270876358</v>
      </c>
    </row>
    <row r="94" spans="1:23" ht="16.7">
      <c r="A94" s="36" t="s">
        <v>171</v>
      </c>
      <c r="B94" s="20" t="s">
        <v>92</v>
      </c>
      <c r="C94" s="20">
        <f t="shared" si="6"/>
        <v>27939</v>
      </c>
      <c r="D94" s="105">
        <v>29461</v>
      </c>
      <c r="E94" s="105">
        <v>46</v>
      </c>
      <c r="F94" s="105">
        <v>29461</v>
      </c>
      <c r="G94" s="105">
        <v>8250</v>
      </c>
      <c r="H94" s="105">
        <v>29064</v>
      </c>
      <c r="I94" s="105">
        <v>56360</v>
      </c>
      <c r="J94" s="105">
        <v>29886</v>
      </c>
      <c r="K94" s="105">
        <v>6422</v>
      </c>
      <c r="L94" s="105">
        <v>29413</v>
      </c>
      <c r="M94" s="105">
        <v>58437</v>
      </c>
      <c r="N94" s="105">
        <v>29319</v>
      </c>
      <c r="O94" s="105">
        <v>453</v>
      </c>
      <c r="P94">
        <v>27939</v>
      </c>
      <c r="Q94" s="15">
        <v>10.234</v>
      </c>
      <c r="S94" s="25">
        <f t="shared" si="7"/>
        <v>5.4475822327212855</v>
      </c>
      <c r="T94" s="25">
        <f t="shared" si="8"/>
        <v>5.4475822327212855</v>
      </c>
      <c r="U94" s="25">
        <f t="shared" si="9"/>
        <v>4.0266294427144844</v>
      </c>
      <c r="V94" s="25">
        <f t="shared" si="10"/>
        <v>6.9687533555245356</v>
      </c>
      <c r="W94" s="25">
        <f t="shared" si="11"/>
        <v>5.275779376498801</v>
      </c>
    </row>
    <row r="95" spans="1:23" ht="16.7">
      <c r="A95" s="36" t="s">
        <v>171</v>
      </c>
      <c r="B95" s="20" t="s">
        <v>93</v>
      </c>
      <c r="C95" s="20">
        <f t="shared" si="6"/>
        <v>27840</v>
      </c>
      <c r="D95" s="105">
        <v>29427</v>
      </c>
      <c r="E95" s="105">
        <v>63</v>
      </c>
      <c r="F95" s="105">
        <v>29427</v>
      </c>
      <c r="G95" s="105">
        <v>8141</v>
      </c>
      <c r="H95" s="105">
        <v>29249</v>
      </c>
      <c r="I95" s="105">
        <v>50718</v>
      </c>
      <c r="J95" s="105">
        <v>29731</v>
      </c>
      <c r="K95" s="105">
        <v>6063</v>
      </c>
      <c r="L95" s="105">
        <v>29075</v>
      </c>
      <c r="M95" s="105">
        <v>53453</v>
      </c>
      <c r="N95" s="105">
        <v>29383</v>
      </c>
      <c r="O95" s="105">
        <v>797</v>
      </c>
      <c r="P95">
        <v>27840</v>
      </c>
      <c r="Q95" s="15">
        <v>4.516</v>
      </c>
      <c r="S95" s="25">
        <f t="shared" si="7"/>
        <v>5.7004310344827589</v>
      </c>
      <c r="T95" s="25">
        <f t="shared" si="8"/>
        <v>5.7004310344827589</v>
      </c>
      <c r="U95" s="25">
        <f t="shared" si="9"/>
        <v>5.0610632183908049</v>
      </c>
      <c r="V95" s="25">
        <f t="shared" si="10"/>
        <v>6.7923850574712645</v>
      </c>
      <c r="W95" s="25">
        <f t="shared" si="11"/>
        <v>4.4360632183908049</v>
      </c>
    </row>
    <row r="96" spans="1:23" ht="16.7">
      <c r="A96" s="36" t="s">
        <v>171</v>
      </c>
      <c r="B96" s="20" t="s">
        <v>94</v>
      </c>
      <c r="C96" s="20">
        <f t="shared" si="6"/>
        <v>27669</v>
      </c>
      <c r="D96" s="105">
        <v>29332</v>
      </c>
      <c r="E96" s="105">
        <v>46</v>
      </c>
      <c r="F96" s="105">
        <v>29332</v>
      </c>
      <c r="G96" s="105">
        <v>8172</v>
      </c>
      <c r="H96" s="105">
        <v>29043</v>
      </c>
      <c r="I96" s="105">
        <v>52610</v>
      </c>
      <c r="J96" s="105">
        <v>29665</v>
      </c>
      <c r="K96" s="105">
        <v>5968</v>
      </c>
      <c r="L96" s="105">
        <v>29423</v>
      </c>
      <c r="M96" s="105">
        <v>54438</v>
      </c>
      <c r="N96" s="105">
        <v>29245</v>
      </c>
      <c r="O96" s="105">
        <v>454</v>
      </c>
      <c r="P96">
        <v>27669</v>
      </c>
      <c r="Q96" s="15">
        <v>1.9689999999999999</v>
      </c>
      <c r="S96" s="25">
        <f t="shared" si="7"/>
        <v>6.0103364776464634</v>
      </c>
      <c r="T96" s="25">
        <f t="shared" si="8"/>
        <v>6.0103364776464634</v>
      </c>
      <c r="U96" s="25">
        <f t="shared" si="9"/>
        <v>4.9658462539303914</v>
      </c>
      <c r="V96" s="25">
        <f t="shared" si="10"/>
        <v>7.2138494343850512</v>
      </c>
      <c r="W96" s="25">
        <f t="shared" si="11"/>
        <v>6.3392244027612135</v>
      </c>
    </row>
    <row r="97" spans="1:23" ht="16.7">
      <c r="A97" s="36" t="s">
        <v>171</v>
      </c>
      <c r="B97" s="20" t="s">
        <v>95</v>
      </c>
      <c r="C97" s="20">
        <f t="shared" si="6"/>
        <v>27381</v>
      </c>
      <c r="D97" s="105">
        <v>29136</v>
      </c>
      <c r="E97" s="105">
        <v>47</v>
      </c>
      <c r="F97" s="105">
        <v>29136</v>
      </c>
      <c r="G97" s="105">
        <v>7860</v>
      </c>
      <c r="H97" s="105">
        <v>29103</v>
      </c>
      <c r="I97" s="105">
        <v>49890</v>
      </c>
      <c r="J97" s="105">
        <v>29324</v>
      </c>
      <c r="K97" s="105">
        <v>5656</v>
      </c>
      <c r="L97" s="105">
        <v>28854</v>
      </c>
      <c r="M97" s="105">
        <v>52125</v>
      </c>
      <c r="N97" s="105">
        <v>28891</v>
      </c>
      <c r="O97" s="105">
        <v>454</v>
      </c>
      <c r="P97">
        <v>27381</v>
      </c>
      <c r="Q97" s="15">
        <v>2.6560000000000001</v>
      </c>
      <c r="S97" s="25">
        <f t="shared" si="7"/>
        <v>6.4095540703407474</v>
      </c>
      <c r="T97" s="25">
        <f t="shared" si="8"/>
        <v>6.4095540703407474</v>
      </c>
      <c r="U97" s="25">
        <f t="shared" si="9"/>
        <v>6.2890325408129719</v>
      </c>
      <c r="V97" s="25">
        <f t="shared" si="10"/>
        <v>7.0961615718929183</v>
      </c>
      <c r="W97" s="25">
        <f t="shared" si="11"/>
        <v>5.3796428180124902</v>
      </c>
    </row>
    <row r="98" spans="1:23" ht="16.7">
      <c r="A98" s="36" t="s">
        <v>171</v>
      </c>
      <c r="B98" s="20" t="s">
        <v>96</v>
      </c>
      <c r="C98" s="20">
        <f t="shared" si="6"/>
        <v>27928</v>
      </c>
      <c r="D98" s="105">
        <v>29618</v>
      </c>
      <c r="E98" s="105">
        <v>32</v>
      </c>
      <c r="F98" s="105">
        <v>29618</v>
      </c>
      <c r="G98" s="105">
        <v>7765</v>
      </c>
      <c r="H98" s="105">
        <v>29709</v>
      </c>
      <c r="I98" s="105">
        <v>51203</v>
      </c>
      <c r="J98" s="105">
        <v>29927</v>
      </c>
      <c r="K98" s="105">
        <v>5813</v>
      </c>
      <c r="L98" s="105">
        <v>29507</v>
      </c>
      <c r="M98" s="105">
        <v>52203</v>
      </c>
      <c r="N98" s="105">
        <v>29585</v>
      </c>
      <c r="O98" s="105">
        <v>453</v>
      </c>
      <c r="P98">
        <v>27928</v>
      </c>
      <c r="Q98" s="15">
        <v>2.6879999999999997</v>
      </c>
      <c r="S98" s="25">
        <f t="shared" si="7"/>
        <v>6.0512747063878543</v>
      </c>
      <c r="T98" s="25">
        <f t="shared" si="8"/>
        <v>6.0512747063878543</v>
      </c>
      <c r="U98" s="25">
        <f t="shared" si="9"/>
        <v>6.3771125751933537</v>
      </c>
      <c r="V98" s="25">
        <f t="shared" si="10"/>
        <v>7.1576912059581774</v>
      </c>
      <c r="W98" s="25">
        <f t="shared" si="11"/>
        <v>5.6538241191635636</v>
      </c>
    </row>
    <row r="99" spans="1:23" ht="16.7">
      <c r="A99" s="36" t="s">
        <v>171</v>
      </c>
      <c r="B99" s="20" t="s">
        <v>97</v>
      </c>
      <c r="C99" s="20">
        <f t="shared" si="6"/>
        <v>27883</v>
      </c>
      <c r="D99" s="105">
        <v>29769</v>
      </c>
      <c r="E99" s="105">
        <v>31</v>
      </c>
      <c r="F99" s="105">
        <v>29769</v>
      </c>
      <c r="G99" s="105">
        <v>7235</v>
      </c>
      <c r="H99" s="105">
        <v>28930</v>
      </c>
      <c r="I99" s="105">
        <v>60937</v>
      </c>
      <c r="J99" s="105">
        <v>30013</v>
      </c>
      <c r="K99" s="105">
        <v>6110</v>
      </c>
      <c r="L99" s="105">
        <v>29356</v>
      </c>
      <c r="M99" s="105">
        <v>57281</v>
      </c>
      <c r="N99" s="105">
        <v>29514</v>
      </c>
      <c r="O99" s="105">
        <v>437</v>
      </c>
      <c r="P99">
        <v>27883</v>
      </c>
      <c r="Q99" s="15">
        <v>1.8740000000000001</v>
      </c>
      <c r="S99" s="25">
        <f t="shared" si="7"/>
        <v>6.7639780511422734</v>
      </c>
      <c r="T99" s="25">
        <f t="shared" si="8"/>
        <v>6.7639780511422734</v>
      </c>
      <c r="U99" s="25">
        <f t="shared" si="9"/>
        <v>3.7549761503425025</v>
      </c>
      <c r="V99" s="25">
        <f t="shared" si="10"/>
        <v>7.6390632284904783</v>
      </c>
      <c r="W99" s="25">
        <f t="shared" si="11"/>
        <v>5.2827887960405979</v>
      </c>
    </row>
    <row r="100" spans="1:23" ht="16.7">
      <c r="A100" s="36" t="s">
        <v>171</v>
      </c>
      <c r="B100" s="20" t="s">
        <v>98</v>
      </c>
      <c r="C100" s="20">
        <f t="shared" si="6"/>
        <v>27261</v>
      </c>
      <c r="D100" s="105">
        <v>29108</v>
      </c>
      <c r="E100" s="105">
        <v>47</v>
      </c>
      <c r="F100" s="105">
        <v>28987</v>
      </c>
      <c r="G100" s="105">
        <v>8610</v>
      </c>
      <c r="H100" s="105">
        <v>28525</v>
      </c>
      <c r="I100" s="105">
        <v>53250</v>
      </c>
      <c r="J100" s="105">
        <v>29456</v>
      </c>
      <c r="K100" s="105">
        <v>5812</v>
      </c>
      <c r="L100" s="105">
        <v>29018</v>
      </c>
      <c r="M100" s="105">
        <v>55500</v>
      </c>
      <c r="N100" s="105">
        <v>28921</v>
      </c>
      <c r="O100" s="105">
        <v>438</v>
      </c>
      <c r="P100">
        <v>27261</v>
      </c>
      <c r="Q100" s="15">
        <v>9.7959999999999994</v>
      </c>
      <c r="S100" s="25">
        <f t="shared" si="7"/>
        <v>6.7752466894097791</v>
      </c>
      <c r="T100" s="25">
        <f t="shared" si="8"/>
        <v>6.3313891640071898</v>
      </c>
      <c r="U100" s="25">
        <f t="shared" si="9"/>
        <v>4.6366604306518466</v>
      </c>
      <c r="V100" s="25">
        <f t="shared" si="10"/>
        <v>8.0517956054436741</v>
      </c>
      <c r="W100" s="25">
        <f t="shared" si="11"/>
        <v>6.4451047283665313</v>
      </c>
    </row>
    <row r="101" spans="1:23" ht="16.7">
      <c r="A101" s="36" t="s">
        <v>171</v>
      </c>
      <c r="B101" s="20" t="s">
        <v>99</v>
      </c>
      <c r="C101" s="20">
        <f t="shared" si="6"/>
        <v>27647</v>
      </c>
      <c r="D101" s="105">
        <v>29474</v>
      </c>
      <c r="E101" s="105">
        <v>62</v>
      </c>
      <c r="F101" s="105">
        <v>29474</v>
      </c>
      <c r="G101" s="105">
        <v>8438</v>
      </c>
      <c r="H101" s="105">
        <v>29259</v>
      </c>
      <c r="I101" s="105">
        <v>54125</v>
      </c>
      <c r="J101" s="105">
        <v>29508</v>
      </c>
      <c r="K101" s="105">
        <v>6297</v>
      </c>
      <c r="L101" s="105">
        <v>29272</v>
      </c>
      <c r="M101" s="105">
        <v>57093</v>
      </c>
      <c r="N101" s="105">
        <v>29290</v>
      </c>
      <c r="O101" s="105">
        <v>547</v>
      </c>
      <c r="P101">
        <v>27647</v>
      </c>
      <c r="Q101" s="15">
        <v>7.2960000000000003</v>
      </c>
      <c r="S101" s="25">
        <f t="shared" si="7"/>
        <v>6.6083119325785793</v>
      </c>
      <c r="T101" s="25">
        <f t="shared" si="8"/>
        <v>6.6083119325785793</v>
      </c>
      <c r="U101" s="25">
        <f t="shared" si="9"/>
        <v>5.8306507035121351</v>
      </c>
      <c r="V101" s="25">
        <f t="shared" si="10"/>
        <v>6.7312909176402504</v>
      </c>
      <c r="W101" s="25">
        <f t="shared" si="11"/>
        <v>5.8776720801533617</v>
      </c>
    </row>
    <row r="102" spans="1:23" ht="16.7">
      <c r="A102" s="36" t="s">
        <v>172</v>
      </c>
      <c r="B102" s="20" t="s">
        <v>100</v>
      </c>
      <c r="C102" s="20">
        <f t="shared" si="6"/>
        <v>34288</v>
      </c>
      <c r="D102" s="105">
        <v>35909</v>
      </c>
      <c r="E102" s="105">
        <v>47</v>
      </c>
      <c r="F102" s="105">
        <v>35909</v>
      </c>
      <c r="G102" s="105">
        <v>8890</v>
      </c>
      <c r="H102" s="105">
        <v>36064</v>
      </c>
      <c r="I102" s="105">
        <v>113297</v>
      </c>
      <c r="J102" s="105">
        <v>35992</v>
      </c>
      <c r="K102" s="105">
        <v>6360</v>
      </c>
      <c r="L102" s="105">
        <v>35751</v>
      </c>
      <c r="M102" s="105">
        <v>116578</v>
      </c>
      <c r="N102" s="105">
        <v>35747</v>
      </c>
      <c r="O102" s="105">
        <v>422</v>
      </c>
      <c r="P102">
        <v>34288</v>
      </c>
      <c r="Q102" s="15">
        <v>2.9219999999999997</v>
      </c>
      <c r="S102" s="25">
        <f t="shared" si="7"/>
        <v>4.7276014932337844</v>
      </c>
      <c r="T102" s="25">
        <f t="shared" si="8"/>
        <v>4.7276014932337844</v>
      </c>
      <c r="U102" s="25">
        <f t="shared" si="9"/>
        <v>5.1796546896873537</v>
      </c>
      <c r="V102" s="25">
        <f t="shared" si="10"/>
        <v>4.9696686887540826</v>
      </c>
      <c r="W102" s="25">
        <f t="shared" si="11"/>
        <v>4.2667988800746617</v>
      </c>
    </row>
    <row r="103" spans="1:23" ht="16.7">
      <c r="A103" s="36" t="s">
        <v>172</v>
      </c>
      <c r="B103" s="20" t="s">
        <v>101</v>
      </c>
      <c r="C103" s="20">
        <f t="shared" si="6"/>
        <v>34803</v>
      </c>
      <c r="D103" s="105">
        <v>36146</v>
      </c>
      <c r="E103" s="105">
        <v>47</v>
      </c>
      <c r="F103" s="105">
        <v>36146</v>
      </c>
      <c r="G103" s="105">
        <v>8969</v>
      </c>
      <c r="H103" s="105">
        <v>36438</v>
      </c>
      <c r="I103" s="105">
        <v>110734</v>
      </c>
      <c r="J103" s="105">
        <v>36415</v>
      </c>
      <c r="K103" s="105">
        <v>6032</v>
      </c>
      <c r="L103" s="105">
        <v>36456</v>
      </c>
      <c r="M103" s="105">
        <v>109234</v>
      </c>
      <c r="N103" s="105">
        <v>35877</v>
      </c>
      <c r="O103" s="105">
        <v>453</v>
      </c>
      <c r="P103">
        <v>34803</v>
      </c>
      <c r="Q103" s="15">
        <v>8.9220000000000006</v>
      </c>
      <c r="S103" s="25">
        <f t="shared" si="7"/>
        <v>3.8588627417176684</v>
      </c>
      <c r="T103" s="25">
        <f t="shared" si="8"/>
        <v>3.8588627417176684</v>
      </c>
      <c r="U103" s="25">
        <f t="shared" si="9"/>
        <v>4.6978708732005856</v>
      </c>
      <c r="V103" s="25">
        <f t="shared" si="10"/>
        <v>4.6317846162687122</v>
      </c>
      <c r="W103" s="25">
        <f t="shared" si="11"/>
        <v>4.7495905525385744</v>
      </c>
    </row>
    <row r="104" spans="1:23" ht="16.7">
      <c r="A104" s="36" t="s">
        <v>172</v>
      </c>
      <c r="B104" s="20" t="s">
        <v>102</v>
      </c>
      <c r="C104" s="20">
        <f t="shared" si="6"/>
        <v>34441</v>
      </c>
      <c r="D104" s="105">
        <v>36053</v>
      </c>
      <c r="E104" s="105">
        <v>47</v>
      </c>
      <c r="F104" s="105">
        <v>36031</v>
      </c>
      <c r="G104" s="105">
        <v>8234</v>
      </c>
      <c r="H104" s="105">
        <v>36000</v>
      </c>
      <c r="I104" s="105">
        <v>107610</v>
      </c>
      <c r="J104" s="105">
        <v>36362</v>
      </c>
      <c r="K104" s="105">
        <v>5968</v>
      </c>
      <c r="L104" s="105">
        <v>36347</v>
      </c>
      <c r="M104" s="105">
        <v>110454</v>
      </c>
      <c r="N104" s="105">
        <v>35965</v>
      </c>
      <c r="O104" s="105">
        <v>438</v>
      </c>
      <c r="P104">
        <v>34441</v>
      </c>
      <c r="Q104" s="15">
        <v>8.8899999999999988</v>
      </c>
      <c r="S104" s="25">
        <f t="shared" si="7"/>
        <v>4.6804680468046804</v>
      </c>
      <c r="T104" s="25">
        <f t="shared" si="8"/>
        <v>4.6165906913271968</v>
      </c>
      <c r="U104" s="25">
        <f t="shared" si="9"/>
        <v>4.5265816904271077</v>
      </c>
      <c r="V104" s="25">
        <f t="shared" si="10"/>
        <v>5.5776545396475132</v>
      </c>
      <c r="W104" s="25">
        <f t="shared" si="11"/>
        <v>5.5341017972765023</v>
      </c>
    </row>
    <row r="105" spans="1:23" ht="16.7">
      <c r="A105" s="36" t="s">
        <v>172</v>
      </c>
      <c r="B105" s="20" t="s">
        <v>103</v>
      </c>
      <c r="C105" s="20">
        <f t="shared" si="6"/>
        <v>34626</v>
      </c>
      <c r="D105" s="105">
        <v>36245</v>
      </c>
      <c r="E105" s="105">
        <v>32</v>
      </c>
      <c r="F105" s="105">
        <v>36100</v>
      </c>
      <c r="G105" s="105">
        <v>7890</v>
      </c>
      <c r="H105" s="105">
        <v>36251</v>
      </c>
      <c r="I105" s="105">
        <v>108203</v>
      </c>
      <c r="J105" s="105">
        <v>36418</v>
      </c>
      <c r="K105" s="105">
        <v>5969</v>
      </c>
      <c r="L105" s="105">
        <v>36354</v>
      </c>
      <c r="M105" s="105">
        <v>110297</v>
      </c>
      <c r="N105" s="105">
        <v>35913</v>
      </c>
      <c r="O105" s="105">
        <v>454</v>
      </c>
      <c r="P105">
        <v>34626</v>
      </c>
      <c r="Q105" s="15">
        <v>9.125</v>
      </c>
      <c r="S105" s="25">
        <f t="shared" si="7"/>
        <v>4.6756772367585056</v>
      </c>
      <c r="T105" s="25">
        <f t="shared" si="8"/>
        <v>4.2569167677467803</v>
      </c>
      <c r="U105" s="25">
        <f t="shared" si="9"/>
        <v>4.693005256165887</v>
      </c>
      <c r="V105" s="25">
        <f t="shared" si="10"/>
        <v>5.1753017963380117</v>
      </c>
      <c r="W105" s="25">
        <f t="shared" si="11"/>
        <v>4.9904695893259401</v>
      </c>
    </row>
    <row r="106" spans="1:23" ht="16.7">
      <c r="A106" s="36" t="s">
        <v>172</v>
      </c>
      <c r="B106" s="20" t="s">
        <v>104</v>
      </c>
      <c r="C106" s="20">
        <f t="shared" si="6"/>
        <v>34520</v>
      </c>
      <c r="D106" s="105">
        <v>35931</v>
      </c>
      <c r="E106" s="105">
        <v>47</v>
      </c>
      <c r="F106" s="105">
        <v>35931</v>
      </c>
      <c r="G106" s="105">
        <v>7937</v>
      </c>
      <c r="H106" s="105">
        <v>35921</v>
      </c>
      <c r="I106" s="105">
        <v>109047</v>
      </c>
      <c r="J106" s="105">
        <v>36213</v>
      </c>
      <c r="K106" s="105">
        <v>5906</v>
      </c>
      <c r="L106" s="105">
        <v>36255</v>
      </c>
      <c r="M106" s="105">
        <v>108719</v>
      </c>
      <c r="N106" s="105">
        <v>35850</v>
      </c>
      <c r="O106" s="105">
        <v>453</v>
      </c>
      <c r="P106">
        <v>34520</v>
      </c>
      <c r="Q106" s="15">
        <v>13.452</v>
      </c>
      <c r="S106" s="25">
        <f t="shared" si="7"/>
        <v>4.087485515643106</v>
      </c>
      <c r="T106" s="25">
        <f t="shared" si="8"/>
        <v>4.087485515643106</v>
      </c>
      <c r="U106" s="25">
        <f t="shared" si="9"/>
        <v>4.0585168018539983</v>
      </c>
      <c r="V106" s="25">
        <f t="shared" si="10"/>
        <v>4.9044032444959447</v>
      </c>
      <c r="W106" s="25">
        <f t="shared" si="11"/>
        <v>5.0260718424101976</v>
      </c>
    </row>
    <row r="107" spans="1:23" ht="16.7">
      <c r="A107" s="36" t="s">
        <v>172</v>
      </c>
      <c r="B107" s="20" t="s">
        <v>105</v>
      </c>
      <c r="C107" s="20">
        <f t="shared" si="6"/>
        <v>34649</v>
      </c>
      <c r="D107" s="105">
        <v>36020</v>
      </c>
      <c r="E107" s="105">
        <v>31</v>
      </c>
      <c r="F107" s="105">
        <v>36020</v>
      </c>
      <c r="G107" s="105">
        <v>7875</v>
      </c>
      <c r="H107" s="105">
        <v>36374</v>
      </c>
      <c r="I107" s="105">
        <v>106594</v>
      </c>
      <c r="J107" s="105">
        <v>36408</v>
      </c>
      <c r="K107" s="105">
        <v>6641</v>
      </c>
      <c r="L107" s="105">
        <v>36542</v>
      </c>
      <c r="M107" s="105">
        <v>110031</v>
      </c>
      <c r="N107" s="105">
        <v>35807</v>
      </c>
      <c r="O107" s="105">
        <v>438</v>
      </c>
      <c r="P107">
        <v>34649</v>
      </c>
      <c r="Q107" s="15">
        <v>6.375</v>
      </c>
      <c r="S107" s="25">
        <f t="shared" si="7"/>
        <v>3.9568241507691422</v>
      </c>
      <c r="T107" s="25">
        <f t="shared" si="8"/>
        <v>3.9568241507691422</v>
      </c>
      <c r="U107" s="25">
        <f t="shared" si="9"/>
        <v>4.9784986579699275</v>
      </c>
      <c r="V107" s="25">
        <f t="shared" si="10"/>
        <v>5.0766255880400593</v>
      </c>
      <c r="W107" s="25">
        <f t="shared" si="11"/>
        <v>5.4633611359635204</v>
      </c>
    </row>
    <row r="108" spans="1:23" ht="16.7">
      <c r="A108" s="36" t="s">
        <v>172</v>
      </c>
      <c r="B108" s="20" t="s">
        <v>106</v>
      </c>
      <c r="C108" s="20">
        <f t="shared" si="6"/>
        <v>34808</v>
      </c>
      <c r="D108" s="105">
        <v>36324</v>
      </c>
      <c r="E108" s="105">
        <v>31</v>
      </c>
      <c r="F108" s="105">
        <v>36324</v>
      </c>
      <c r="G108" s="105">
        <v>8594</v>
      </c>
      <c r="H108" s="105">
        <v>36289</v>
      </c>
      <c r="I108" s="105">
        <v>107468</v>
      </c>
      <c r="J108" s="105">
        <v>36559</v>
      </c>
      <c r="K108" s="105">
        <v>6000</v>
      </c>
      <c r="L108" s="105">
        <v>36044</v>
      </c>
      <c r="M108" s="105">
        <v>109657</v>
      </c>
      <c r="N108" s="105">
        <v>35983</v>
      </c>
      <c r="O108" s="105">
        <v>437</v>
      </c>
      <c r="P108">
        <v>34808</v>
      </c>
      <c r="Q108" s="15">
        <v>33.593000000000004</v>
      </c>
      <c r="S108" s="25">
        <f t="shared" si="7"/>
        <v>4.3553206159503564</v>
      </c>
      <c r="T108" s="25">
        <f t="shared" si="8"/>
        <v>4.3553206159503564</v>
      </c>
      <c r="U108" s="25">
        <f t="shared" si="9"/>
        <v>4.2547690186164093</v>
      </c>
      <c r="V108" s="25">
        <f t="shared" si="10"/>
        <v>5.0304527694782806</v>
      </c>
      <c r="W108" s="25">
        <f t="shared" si="11"/>
        <v>3.5509078372787863</v>
      </c>
    </row>
    <row r="109" spans="1:23" ht="16.7">
      <c r="A109" s="36" t="s">
        <v>172</v>
      </c>
      <c r="B109" s="20" t="s">
        <v>107</v>
      </c>
      <c r="C109" s="20">
        <f t="shared" si="6"/>
        <v>34657</v>
      </c>
      <c r="D109" s="105">
        <v>36499</v>
      </c>
      <c r="E109" s="105">
        <v>47</v>
      </c>
      <c r="F109" s="105">
        <v>36341</v>
      </c>
      <c r="G109" s="105">
        <v>8547</v>
      </c>
      <c r="H109" s="105">
        <v>36047</v>
      </c>
      <c r="I109" s="105">
        <v>108922</v>
      </c>
      <c r="J109" s="105">
        <v>36326</v>
      </c>
      <c r="K109" s="105">
        <v>6047</v>
      </c>
      <c r="L109" s="105">
        <v>36176</v>
      </c>
      <c r="M109" s="105">
        <v>112234</v>
      </c>
      <c r="N109" s="105">
        <v>35935</v>
      </c>
      <c r="O109" s="105">
        <v>453</v>
      </c>
      <c r="P109">
        <v>34657</v>
      </c>
      <c r="Q109" s="15">
        <v>2.6719999999999997</v>
      </c>
      <c r="S109" s="25">
        <f t="shared" si="7"/>
        <v>5.3149435900395305</v>
      </c>
      <c r="T109" s="25">
        <f t="shared" si="8"/>
        <v>4.8590472343249562</v>
      </c>
      <c r="U109" s="25">
        <f t="shared" si="9"/>
        <v>4.0107337622991031</v>
      </c>
      <c r="V109" s="25">
        <f t="shared" si="10"/>
        <v>4.8157659347318003</v>
      </c>
      <c r="W109" s="25">
        <f t="shared" si="11"/>
        <v>4.3829529388002424</v>
      </c>
    </row>
    <row r="110" spans="1:23" ht="16.7">
      <c r="A110" s="36" t="s">
        <v>172</v>
      </c>
      <c r="B110" s="20" t="s">
        <v>108</v>
      </c>
      <c r="C110" s="20">
        <f t="shared" si="6"/>
        <v>34710</v>
      </c>
      <c r="D110" s="105">
        <v>36439</v>
      </c>
      <c r="E110" s="105">
        <v>47</v>
      </c>
      <c r="F110" s="105">
        <v>36439</v>
      </c>
      <c r="G110" s="105">
        <v>8062</v>
      </c>
      <c r="H110" s="105">
        <v>36238</v>
      </c>
      <c r="I110" s="105">
        <v>110438</v>
      </c>
      <c r="J110" s="105">
        <v>36359</v>
      </c>
      <c r="K110" s="105">
        <v>6094</v>
      </c>
      <c r="L110" s="105">
        <v>36377</v>
      </c>
      <c r="M110" s="105">
        <v>112234</v>
      </c>
      <c r="N110" s="105">
        <v>36117</v>
      </c>
      <c r="O110" s="105">
        <v>594</v>
      </c>
      <c r="P110">
        <v>34710</v>
      </c>
      <c r="Q110" s="15">
        <v>4.5619999999999994</v>
      </c>
      <c r="S110" s="25">
        <f t="shared" si="7"/>
        <v>4.9812734082397006</v>
      </c>
      <c r="T110" s="25">
        <f t="shared" si="8"/>
        <v>4.9812734082397006</v>
      </c>
      <c r="U110" s="25">
        <f t="shared" si="9"/>
        <v>4.4021895707288969</v>
      </c>
      <c r="V110" s="25">
        <f t="shared" si="10"/>
        <v>4.7507922788821659</v>
      </c>
      <c r="W110" s="25">
        <f t="shared" si="11"/>
        <v>4.8026505329876112</v>
      </c>
    </row>
    <row r="111" spans="1:23" ht="16.7">
      <c r="A111" s="36" t="s">
        <v>172</v>
      </c>
      <c r="B111" s="20" t="s">
        <v>109</v>
      </c>
      <c r="C111" s="20">
        <f t="shared" si="6"/>
        <v>34613</v>
      </c>
      <c r="D111" s="105">
        <v>36033</v>
      </c>
      <c r="E111" s="105">
        <v>47</v>
      </c>
      <c r="F111" s="105">
        <v>36033</v>
      </c>
      <c r="G111" s="105">
        <v>8250</v>
      </c>
      <c r="H111" s="105">
        <v>35971</v>
      </c>
      <c r="I111" s="105">
        <v>110235</v>
      </c>
      <c r="J111" s="105">
        <v>36447</v>
      </c>
      <c r="K111" s="105">
        <v>6109</v>
      </c>
      <c r="L111" s="105">
        <v>36139</v>
      </c>
      <c r="M111" s="105">
        <v>114156</v>
      </c>
      <c r="N111" s="105">
        <v>35932</v>
      </c>
      <c r="O111" s="105">
        <v>469</v>
      </c>
      <c r="P111">
        <v>34613</v>
      </c>
      <c r="Q111" s="15">
        <v>2.0779999999999998</v>
      </c>
      <c r="S111" s="25">
        <f t="shared" si="7"/>
        <v>4.1025048392222576</v>
      </c>
      <c r="T111" s="25">
        <f t="shared" si="8"/>
        <v>4.1025048392222576</v>
      </c>
      <c r="U111" s="25">
        <f t="shared" si="9"/>
        <v>3.9233813884956517</v>
      </c>
      <c r="V111" s="25">
        <f t="shared" si="10"/>
        <v>5.2985872360095918</v>
      </c>
      <c r="W111" s="25">
        <f t="shared" si="11"/>
        <v>4.4087481582064543</v>
      </c>
    </row>
    <row r="112" spans="1:23">
      <c r="A112" s="19"/>
    </row>
    <row r="113" spans="1:23">
      <c r="U113" s="22"/>
      <c r="W113" s="23"/>
    </row>
    <row r="114" spans="1:23" s="18" customFormat="1" ht="30" customHeight="1" thickBot="1">
      <c r="A114" s="17"/>
      <c r="B114" s="16"/>
      <c r="C114" s="18" t="s">
        <v>246</v>
      </c>
      <c r="D114" s="16" t="s">
        <v>247</v>
      </c>
      <c r="E114" s="16" t="s">
        <v>249</v>
      </c>
      <c r="F114" s="16" t="s">
        <v>250</v>
      </c>
      <c r="G114" s="16" t="s">
        <v>249</v>
      </c>
      <c r="H114" s="16" t="s">
        <v>252</v>
      </c>
      <c r="I114" s="16" t="s">
        <v>249</v>
      </c>
      <c r="J114" s="16" t="s">
        <v>253</v>
      </c>
      <c r="K114" s="16" t="s">
        <v>249</v>
      </c>
      <c r="L114" s="16" t="s">
        <v>255</v>
      </c>
      <c r="M114" s="16" t="s">
        <v>249</v>
      </c>
      <c r="N114" s="106" t="s">
        <v>306</v>
      </c>
      <c r="O114" s="107" t="s">
        <v>249</v>
      </c>
      <c r="P114" s="18" t="s">
        <v>257</v>
      </c>
      <c r="Q114" s="18" t="s">
        <v>258</v>
      </c>
      <c r="S114" s="18" t="s">
        <v>259</v>
      </c>
      <c r="T114" s="18" t="s">
        <v>260</v>
      </c>
      <c r="U114" s="18" t="s">
        <v>261</v>
      </c>
      <c r="V114" s="18" t="s">
        <v>262</v>
      </c>
      <c r="W114" s="18" t="s">
        <v>263</v>
      </c>
    </row>
    <row r="115" spans="1:23">
      <c r="A115" s="38" t="s">
        <v>264</v>
      </c>
      <c r="B115" s="19"/>
      <c r="C115" s="28">
        <f t="shared" ref="C115:M125" si="12">AVERAGEIFS(C$2:C$111,$A$2:$A$111,$A115)</f>
        <v>2591.4</v>
      </c>
      <c r="D115" s="28">
        <f t="shared" si="12"/>
        <v>2713.1</v>
      </c>
      <c r="E115" s="28">
        <f t="shared" si="12"/>
        <v>0</v>
      </c>
      <c r="F115" s="28">
        <f t="shared" si="12"/>
        <v>2715.7</v>
      </c>
      <c r="G115" s="28">
        <f>AVERAGEIFS(G$2:G$111,$A$2:$A$111,$A115)/1000</f>
        <v>0</v>
      </c>
      <c r="H115" s="28">
        <f t="shared" si="12"/>
        <v>2743.4</v>
      </c>
      <c r="I115" s="28">
        <f>AVERAGEIFS(I$2:I$111,$A$2:$A$111,$A115)/1000</f>
        <v>3.2000000000000002E-3</v>
      </c>
      <c r="J115" s="28">
        <f t="shared" si="12"/>
        <v>2707.3</v>
      </c>
      <c r="K115" s="28">
        <f>AVERAGEIFS(K$2:K$111,$A$2:$A$111,$A115)/1000</f>
        <v>1.5E-3</v>
      </c>
      <c r="L115" s="28">
        <f t="shared" si="12"/>
        <v>2733.6</v>
      </c>
      <c r="M115" s="28">
        <f t="shared" si="12"/>
        <v>0</v>
      </c>
      <c r="N115" s="108">
        <f>AVERAGEIFS(N$2:N$111,$A$2:$A$111,$A115)/1000</f>
        <v>2.6223000000000001</v>
      </c>
      <c r="O115" s="108">
        <f>AVERAGEIFS(O$2:O$111,$A$2:$A$111,$A115)</f>
        <v>22.1</v>
      </c>
      <c r="P115" s="29">
        <f>AVERAGEIFS(P$2:P$111,$A$2:$A$111,$A115)</f>
        <v>2591.4</v>
      </c>
      <c r="Q115" s="29">
        <f>AVERAGEIFS(Q$2:Q$111,$A$2:$A$111,$A115)</f>
        <v>0.12440000000000002</v>
      </c>
      <c r="S115" s="29">
        <f>AVERAGEIFS(S$2:S$111,$A$2:$A$111,$A115)</f>
        <v>4.6859267431525975</v>
      </c>
      <c r="T115" s="29">
        <f>AVERAGEIFS(T$2:T$111,$A$2:$A$111,$A115)</f>
        <v>4.7835976672698033</v>
      </c>
      <c r="U115" s="29">
        <f>AVERAGEIFS(U$2:U$111,$A$2:$A$111,$A115)</f>
        <v>5.9012915679981486</v>
      </c>
      <c r="V115" s="29">
        <f>AVERAGEIFS(V$2:V$111,$A$2:$A$111,$A115)</f>
        <v>4.4886233933472113</v>
      </c>
      <c r="W115" s="29">
        <f>AVERAGEIFS(W$2:W$111,$A$2:$A$111,$A115)</f>
        <v>5.49867065593613</v>
      </c>
    </row>
    <row r="116" spans="1:23">
      <c r="A116" s="39" t="s">
        <v>266</v>
      </c>
      <c r="B116" s="19"/>
      <c r="C116" s="28">
        <f t="shared" si="12"/>
        <v>3336.1</v>
      </c>
      <c r="D116" s="28">
        <f t="shared" si="12"/>
        <v>3424.6</v>
      </c>
      <c r="E116" s="28">
        <f t="shared" si="12"/>
        <v>0</v>
      </c>
      <c r="F116" s="28">
        <f t="shared" si="12"/>
        <v>3419.2</v>
      </c>
      <c r="G116" s="28">
        <f t="shared" ref="G116:G125" si="13">AVERAGEIFS(G$2:G$111,$A$2:$A$111,$A116)/1000</f>
        <v>0</v>
      </c>
      <c r="H116" s="28">
        <f t="shared" si="12"/>
        <v>3475</v>
      </c>
      <c r="I116" s="28">
        <f t="shared" ref="I116:I125" si="14">AVERAGEIFS(I$2:I$111,$A$2:$A$111,$A116)/1000</f>
        <v>1.6000000000000001E-3</v>
      </c>
      <c r="J116" s="28">
        <f t="shared" si="12"/>
        <v>3455.6</v>
      </c>
      <c r="K116" s="28">
        <f t="shared" ref="K116:K125" si="15">AVERAGEIFS(K$2:K$111,$A$2:$A$111,$A116)/1000</f>
        <v>0</v>
      </c>
      <c r="L116" s="28">
        <f t="shared" si="12"/>
        <v>3487.4</v>
      </c>
      <c r="M116" s="28">
        <f t="shared" si="12"/>
        <v>0</v>
      </c>
      <c r="N116" s="108">
        <f t="shared" ref="N116:N125" si="16">AVERAGEIFS(N$2:N$111,$A$2:$A$111,$A116)/1000</f>
        <v>3.3725000000000001</v>
      </c>
      <c r="O116" s="108">
        <f t="shared" ref="O116:W125" si="17">AVERAGEIFS(O$2:O$111,$A$2:$A$111,$A116)</f>
        <v>19</v>
      </c>
      <c r="P116" s="29">
        <f t="shared" si="17"/>
        <v>3336.1</v>
      </c>
      <c r="Q116" s="29">
        <f t="shared" si="17"/>
        <v>0.10069999999999998</v>
      </c>
      <c r="S116" s="29">
        <f t="shared" si="17"/>
        <v>2.6592242478790573</v>
      </c>
      <c r="T116" s="29">
        <f t="shared" si="17"/>
        <v>2.4869754440513061</v>
      </c>
      <c r="U116" s="29">
        <f t="shared" si="17"/>
        <v>4.1477665194337465</v>
      </c>
      <c r="V116" s="29">
        <f t="shared" si="17"/>
        <v>3.5954642203694163</v>
      </c>
      <c r="W116" s="29">
        <f t="shared" si="17"/>
        <v>4.5281062913981094</v>
      </c>
    </row>
    <row r="117" spans="1:23">
      <c r="A117" s="39" t="s">
        <v>267</v>
      </c>
      <c r="B117" s="19"/>
      <c r="C117" s="28">
        <f t="shared" si="12"/>
        <v>4447.8</v>
      </c>
      <c r="D117" s="28">
        <f t="shared" si="12"/>
        <v>4548.8</v>
      </c>
      <c r="E117" s="28">
        <f t="shared" si="12"/>
        <v>0</v>
      </c>
      <c r="F117" s="28">
        <f t="shared" si="12"/>
        <v>4547.1000000000004</v>
      </c>
      <c r="G117" s="28">
        <f t="shared" si="13"/>
        <v>0</v>
      </c>
      <c r="H117" s="28">
        <f t="shared" si="12"/>
        <v>4685.7</v>
      </c>
      <c r="I117" s="28">
        <f t="shared" si="14"/>
        <v>6.3E-3</v>
      </c>
      <c r="J117" s="28">
        <f t="shared" si="12"/>
        <v>4564.3</v>
      </c>
      <c r="K117" s="28">
        <f t="shared" si="15"/>
        <v>0</v>
      </c>
      <c r="L117" s="28">
        <f t="shared" si="12"/>
        <v>4679.6000000000004</v>
      </c>
      <c r="M117" s="28">
        <f t="shared" si="12"/>
        <v>1.6</v>
      </c>
      <c r="N117" s="108">
        <f t="shared" si="16"/>
        <v>4.4921999999999995</v>
      </c>
      <c r="O117" s="108">
        <f t="shared" si="17"/>
        <v>22</v>
      </c>
      <c r="P117" s="29">
        <f t="shared" si="17"/>
        <v>4447.8</v>
      </c>
      <c r="Q117" s="29">
        <f t="shared" si="17"/>
        <v>0.15239999999999998</v>
      </c>
      <c r="S117" s="29">
        <f t="shared" si="17"/>
        <v>2.2740151017887231</v>
      </c>
      <c r="T117" s="29">
        <f t="shared" si="17"/>
        <v>2.2362072757153282</v>
      </c>
      <c r="U117" s="29">
        <f t="shared" si="17"/>
        <v>5.3861820801654137</v>
      </c>
      <c r="V117" s="29">
        <f t="shared" si="17"/>
        <v>2.6171590601823569</v>
      </c>
      <c r="W117" s="29">
        <f t="shared" si="17"/>
        <v>5.2493494197795902</v>
      </c>
    </row>
    <row r="118" spans="1:23">
      <c r="A118" s="39" t="s">
        <v>268</v>
      </c>
      <c r="B118" s="19"/>
      <c r="C118" s="28">
        <f t="shared" si="12"/>
        <v>5904.8</v>
      </c>
      <c r="D118" s="28">
        <f t="shared" si="12"/>
        <v>6305.3</v>
      </c>
      <c r="E118" s="28">
        <f t="shared" si="12"/>
        <v>0</v>
      </c>
      <c r="F118" s="28">
        <f t="shared" si="12"/>
        <v>6289.7</v>
      </c>
      <c r="G118" s="28">
        <f t="shared" si="13"/>
        <v>1.41E-2</v>
      </c>
      <c r="H118" s="28">
        <f t="shared" si="12"/>
        <v>6265.7</v>
      </c>
      <c r="I118" s="28">
        <f t="shared" si="14"/>
        <v>3.2799999999999996E-2</v>
      </c>
      <c r="J118" s="28">
        <f t="shared" si="12"/>
        <v>6333.3</v>
      </c>
      <c r="K118" s="28">
        <f t="shared" si="15"/>
        <v>7.9000000000000008E-3</v>
      </c>
      <c r="L118" s="28">
        <f t="shared" si="12"/>
        <v>6270</v>
      </c>
      <c r="M118" s="28">
        <f t="shared" si="12"/>
        <v>43.6</v>
      </c>
      <c r="N118" s="108">
        <f t="shared" si="16"/>
        <v>6.1219999999999999</v>
      </c>
      <c r="O118" s="108">
        <f t="shared" si="17"/>
        <v>78.2</v>
      </c>
      <c r="P118" s="29">
        <f t="shared" si="17"/>
        <v>5904.8</v>
      </c>
      <c r="Q118" s="29">
        <f t="shared" si="17"/>
        <v>0.36809999999999998</v>
      </c>
      <c r="S118" s="29">
        <f t="shared" si="17"/>
        <v>6.786691150244164</v>
      </c>
      <c r="T118" s="29">
        <f t="shared" si="17"/>
        <v>6.5179600325516587</v>
      </c>
      <c r="U118" s="29">
        <f t="shared" si="17"/>
        <v>6.1116522128970789</v>
      </c>
      <c r="V118" s="29">
        <f t="shared" si="17"/>
        <v>7.2593252002830981</v>
      </c>
      <c r="W118" s="29">
        <f t="shared" si="17"/>
        <v>6.1835362989350005</v>
      </c>
    </row>
    <row r="119" spans="1:23">
      <c r="A119" s="39" t="s">
        <v>269</v>
      </c>
      <c r="B119" s="19"/>
      <c r="C119" s="28">
        <f t="shared" si="12"/>
        <v>7604.5</v>
      </c>
      <c r="D119" s="28">
        <f t="shared" si="12"/>
        <v>7917.4</v>
      </c>
      <c r="E119" s="28">
        <f t="shared" si="12"/>
        <v>1.5</v>
      </c>
      <c r="F119" s="28">
        <f t="shared" si="12"/>
        <v>7935.9</v>
      </c>
      <c r="G119" s="28">
        <f t="shared" si="13"/>
        <v>2.1999999999999999E-2</v>
      </c>
      <c r="H119" s="28">
        <f t="shared" si="12"/>
        <v>7989.4</v>
      </c>
      <c r="I119" s="28">
        <f t="shared" si="14"/>
        <v>8.5699999999999998E-2</v>
      </c>
      <c r="J119" s="28">
        <f t="shared" si="12"/>
        <v>7987.4</v>
      </c>
      <c r="K119" s="28">
        <f t="shared" si="15"/>
        <v>1.26E-2</v>
      </c>
      <c r="L119" s="28">
        <f t="shared" si="12"/>
        <v>7965.7</v>
      </c>
      <c r="M119" s="28">
        <f t="shared" si="12"/>
        <v>92.4</v>
      </c>
      <c r="N119" s="108">
        <f t="shared" si="16"/>
        <v>7.7747999999999999</v>
      </c>
      <c r="O119" s="108">
        <f t="shared" si="17"/>
        <v>79.599999999999994</v>
      </c>
      <c r="P119" s="29">
        <f t="shared" si="17"/>
        <v>7604.5</v>
      </c>
      <c r="Q119" s="29">
        <f t="shared" si="17"/>
        <v>0.66839999999999999</v>
      </c>
      <c r="S119" s="29">
        <f t="shared" si="17"/>
        <v>4.1134646667218622</v>
      </c>
      <c r="T119" s="29">
        <f t="shared" si="17"/>
        <v>4.3531341178729441</v>
      </c>
      <c r="U119" s="29">
        <f t="shared" si="17"/>
        <v>5.066623276910323</v>
      </c>
      <c r="V119" s="29">
        <f t="shared" si="17"/>
        <v>5.0372243661376688</v>
      </c>
      <c r="W119" s="29">
        <f t="shared" si="17"/>
        <v>4.7584702401924286</v>
      </c>
    </row>
    <row r="120" spans="1:23">
      <c r="A120" s="39" t="s">
        <v>270</v>
      </c>
      <c r="B120" s="19"/>
      <c r="C120" s="28">
        <f t="shared" si="12"/>
        <v>9655.2999999999993</v>
      </c>
      <c r="D120" s="28">
        <f t="shared" si="12"/>
        <v>9946.9</v>
      </c>
      <c r="E120" s="28">
        <f t="shared" si="12"/>
        <v>0</v>
      </c>
      <c r="F120" s="28">
        <f t="shared" si="12"/>
        <v>9940.7000000000007</v>
      </c>
      <c r="G120" s="28">
        <f t="shared" si="13"/>
        <v>1.9100000000000002E-2</v>
      </c>
      <c r="H120" s="28">
        <f t="shared" si="12"/>
        <v>10052</v>
      </c>
      <c r="I120" s="28">
        <f t="shared" si="14"/>
        <v>0.2155</v>
      </c>
      <c r="J120" s="28">
        <f t="shared" si="12"/>
        <v>9999.5</v>
      </c>
      <c r="K120" s="28">
        <f t="shared" si="15"/>
        <v>1.4199999999999999E-2</v>
      </c>
      <c r="L120" s="28">
        <f t="shared" si="12"/>
        <v>10095.5</v>
      </c>
      <c r="M120" s="28">
        <f t="shared" si="12"/>
        <v>190.5</v>
      </c>
      <c r="N120" s="108">
        <f t="shared" si="16"/>
        <v>9.8196000000000012</v>
      </c>
      <c r="O120" s="108">
        <f t="shared" si="17"/>
        <v>79.599999999999994</v>
      </c>
      <c r="P120" s="29">
        <f t="shared" si="17"/>
        <v>9655.2999999999993</v>
      </c>
      <c r="Q120" s="29">
        <f t="shared" si="17"/>
        <v>0.77170000000000005</v>
      </c>
      <c r="S120" s="29">
        <f t="shared" si="17"/>
        <v>3.0222382390506981</v>
      </c>
      <c r="T120" s="29">
        <f t="shared" si="17"/>
        <v>2.9581886522738388</v>
      </c>
      <c r="U120" s="29">
        <f t="shared" si="17"/>
        <v>4.1175574876677583</v>
      </c>
      <c r="V120" s="29">
        <f t="shared" si="17"/>
        <v>3.5649219503602678</v>
      </c>
      <c r="W120" s="29">
        <f t="shared" si="17"/>
        <v>4.5638375517740766</v>
      </c>
    </row>
    <row r="121" spans="1:23">
      <c r="A121" s="39" t="s">
        <v>271</v>
      </c>
      <c r="B121" s="19"/>
      <c r="C121" s="28">
        <f t="shared" si="12"/>
        <v>11085.1</v>
      </c>
      <c r="D121" s="28">
        <f t="shared" si="12"/>
        <v>11958.5</v>
      </c>
      <c r="E121" s="28">
        <f t="shared" si="12"/>
        <v>1.6</v>
      </c>
      <c r="F121" s="28">
        <f t="shared" si="12"/>
        <v>11932.5</v>
      </c>
      <c r="G121" s="28">
        <f t="shared" si="13"/>
        <v>0.41880000000000001</v>
      </c>
      <c r="H121" s="28">
        <f t="shared" si="12"/>
        <v>11791.2</v>
      </c>
      <c r="I121" s="28">
        <f t="shared" si="14"/>
        <v>1.0107999999999999</v>
      </c>
      <c r="J121" s="28">
        <f t="shared" si="12"/>
        <v>12100.5</v>
      </c>
      <c r="K121" s="28">
        <f t="shared" si="15"/>
        <v>0.24380000000000002</v>
      </c>
      <c r="L121" s="28">
        <f t="shared" si="12"/>
        <v>11840.6</v>
      </c>
      <c r="M121" s="28">
        <f t="shared" si="12"/>
        <v>1145.4000000000001</v>
      </c>
      <c r="N121" s="108">
        <f t="shared" si="16"/>
        <v>11.7471</v>
      </c>
      <c r="O121" s="108">
        <f t="shared" si="17"/>
        <v>207.9</v>
      </c>
      <c r="P121" s="29">
        <f t="shared" si="17"/>
        <v>11085.1</v>
      </c>
      <c r="Q121" s="29">
        <f t="shared" si="17"/>
        <v>0.98550000000000004</v>
      </c>
      <c r="S121" s="29">
        <f t="shared" si="17"/>
        <v>7.8794181307258571</v>
      </c>
      <c r="T121" s="29">
        <f t="shared" si="17"/>
        <v>7.6392333732200823</v>
      </c>
      <c r="U121" s="29">
        <f t="shared" si="17"/>
        <v>6.3737771523464222</v>
      </c>
      <c r="V121" s="29">
        <f t="shared" si="17"/>
        <v>9.1571118268095439</v>
      </c>
      <c r="W121" s="29">
        <f t="shared" si="17"/>
        <v>6.8119638145648551</v>
      </c>
    </row>
    <row r="122" spans="1:23">
      <c r="A122" s="39" t="s">
        <v>169</v>
      </c>
      <c r="B122" s="19"/>
      <c r="C122" s="28">
        <f t="shared" si="12"/>
        <v>14528.4</v>
      </c>
      <c r="D122" s="28">
        <f t="shared" si="12"/>
        <v>15280.2</v>
      </c>
      <c r="E122" s="28">
        <f t="shared" si="12"/>
        <v>7.8</v>
      </c>
      <c r="F122" s="28">
        <f t="shared" si="12"/>
        <v>15278.7</v>
      </c>
      <c r="G122" s="28">
        <f t="shared" si="13"/>
        <v>0.45319999999999999</v>
      </c>
      <c r="H122" s="28">
        <f t="shared" si="12"/>
        <v>15223.3</v>
      </c>
      <c r="I122" s="28">
        <f t="shared" si="14"/>
        <v>2.3904999999999998</v>
      </c>
      <c r="J122" s="28">
        <f t="shared" si="12"/>
        <v>15430.3</v>
      </c>
      <c r="K122" s="28">
        <f t="shared" si="15"/>
        <v>0.28270000000000001</v>
      </c>
      <c r="L122" s="28">
        <f t="shared" si="12"/>
        <v>15260.6</v>
      </c>
      <c r="M122" s="28">
        <f t="shared" si="12"/>
        <v>2822.1</v>
      </c>
      <c r="N122" s="108">
        <f t="shared" si="16"/>
        <v>15.111499999999999</v>
      </c>
      <c r="O122" s="108">
        <f t="shared" si="17"/>
        <v>203.1</v>
      </c>
      <c r="P122" s="29">
        <f t="shared" si="17"/>
        <v>14528.4</v>
      </c>
      <c r="Q122" s="29">
        <f t="shared" si="17"/>
        <v>1.3338000000000001</v>
      </c>
      <c r="S122" s="29">
        <f t="shared" si="17"/>
        <v>5.1741248429430504</v>
      </c>
      <c r="T122" s="29">
        <f t="shared" si="17"/>
        <v>5.1636287265061318</v>
      </c>
      <c r="U122" s="29">
        <f t="shared" si="17"/>
        <v>4.7806271860915137</v>
      </c>
      <c r="V122" s="29">
        <f t="shared" si="17"/>
        <v>6.2149001858019108</v>
      </c>
      <c r="W122" s="29">
        <f t="shared" si="17"/>
        <v>5.0440993410676231</v>
      </c>
    </row>
    <row r="123" spans="1:23">
      <c r="A123" s="39" t="s">
        <v>170</v>
      </c>
      <c r="B123" s="19"/>
      <c r="C123" s="28">
        <f t="shared" si="12"/>
        <v>18134.8</v>
      </c>
      <c r="D123" s="28">
        <f t="shared" si="12"/>
        <v>18850.7</v>
      </c>
      <c r="E123" s="28">
        <f t="shared" si="12"/>
        <v>1.6</v>
      </c>
      <c r="F123" s="28">
        <f t="shared" si="12"/>
        <v>18846.2</v>
      </c>
      <c r="G123" s="28">
        <f t="shared" si="13"/>
        <v>0.53749999999999998</v>
      </c>
      <c r="H123" s="28">
        <f t="shared" si="12"/>
        <v>18940.3</v>
      </c>
      <c r="I123" s="28">
        <f t="shared" si="14"/>
        <v>5.9591000000000003</v>
      </c>
      <c r="J123" s="28">
        <f t="shared" si="12"/>
        <v>18952.599999999999</v>
      </c>
      <c r="K123" s="28">
        <f t="shared" si="15"/>
        <v>0.33610000000000001</v>
      </c>
      <c r="L123" s="28">
        <f t="shared" si="12"/>
        <v>18998.400000000001</v>
      </c>
      <c r="M123" s="28">
        <f t="shared" si="12"/>
        <v>6015.6</v>
      </c>
      <c r="N123" s="108">
        <f t="shared" si="16"/>
        <v>18.659299999999998</v>
      </c>
      <c r="O123" s="108">
        <f t="shared" si="17"/>
        <v>212.5</v>
      </c>
      <c r="P123" s="29">
        <f t="shared" si="17"/>
        <v>18134.8</v>
      </c>
      <c r="Q123" s="29">
        <f t="shared" si="17"/>
        <v>1.9336999999999995</v>
      </c>
      <c r="S123" s="29">
        <f t="shared" si="17"/>
        <v>3.9479554178811327</v>
      </c>
      <c r="T123" s="29">
        <f t="shared" si="17"/>
        <v>3.9231353432781093</v>
      </c>
      <c r="U123" s="29">
        <f t="shared" si="17"/>
        <v>4.4427043189954727</v>
      </c>
      <c r="V123" s="29">
        <f t="shared" si="17"/>
        <v>4.5083343152182804</v>
      </c>
      <c r="W123" s="29">
        <f t="shared" si="17"/>
        <v>4.7630956368193909</v>
      </c>
    </row>
    <row r="124" spans="1:23">
      <c r="A124" s="39" t="s">
        <v>171</v>
      </c>
      <c r="B124" s="19"/>
      <c r="C124" s="28">
        <f t="shared" si="12"/>
        <v>27669.1</v>
      </c>
      <c r="D124" s="28">
        <f t="shared" si="12"/>
        <v>29409.3</v>
      </c>
      <c r="E124" s="28">
        <f t="shared" si="12"/>
        <v>46.8</v>
      </c>
      <c r="F124" s="28">
        <f t="shared" si="12"/>
        <v>29397.200000000001</v>
      </c>
      <c r="G124" s="28">
        <f t="shared" si="13"/>
        <v>8.2689000000000004</v>
      </c>
      <c r="H124" s="28">
        <f t="shared" si="12"/>
        <v>29118</v>
      </c>
      <c r="I124" s="28">
        <f t="shared" si="14"/>
        <v>54.145300000000006</v>
      </c>
      <c r="J124" s="28">
        <f t="shared" si="12"/>
        <v>29674.9</v>
      </c>
      <c r="K124" s="28">
        <f t="shared" si="15"/>
        <v>6.0312000000000001</v>
      </c>
      <c r="L124" s="28">
        <f t="shared" si="12"/>
        <v>29225</v>
      </c>
      <c r="M124" s="28">
        <f t="shared" si="12"/>
        <v>55413.9</v>
      </c>
      <c r="N124" s="108">
        <f t="shared" si="16"/>
        <v>29.264099999999999</v>
      </c>
      <c r="O124" s="108">
        <f t="shared" si="17"/>
        <v>489.2</v>
      </c>
      <c r="P124" s="29">
        <f t="shared" si="17"/>
        <v>27669.1</v>
      </c>
      <c r="Q124" s="29">
        <f t="shared" si="17"/>
        <v>4.9357999999999995</v>
      </c>
      <c r="S124" s="29">
        <f t="shared" si="17"/>
        <v>6.2915191288645733</v>
      </c>
      <c r="T124" s="29">
        <f t="shared" si="17"/>
        <v>6.2471333763243146</v>
      </c>
      <c r="U124" s="29">
        <f t="shared" si="17"/>
        <v>5.2386756018546805</v>
      </c>
      <c r="V124" s="29">
        <f t="shared" si="17"/>
        <v>7.2506324847176291</v>
      </c>
      <c r="W124" s="29">
        <f t="shared" si="17"/>
        <v>5.6255017769597728</v>
      </c>
    </row>
    <row r="125" spans="1:23">
      <c r="A125" s="39" t="s">
        <v>172</v>
      </c>
      <c r="B125" s="19"/>
      <c r="C125" s="28">
        <f t="shared" si="12"/>
        <v>34611.5</v>
      </c>
      <c r="D125" s="28">
        <f t="shared" si="12"/>
        <v>36159.9</v>
      </c>
      <c r="E125" s="28">
        <f t="shared" si="12"/>
        <v>42.3</v>
      </c>
      <c r="F125" s="28">
        <f t="shared" si="12"/>
        <v>36127.4</v>
      </c>
      <c r="G125" s="28">
        <f t="shared" si="13"/>
        <v>8.3247999999999998</v>
      </c>
      <c r="H125" s="28">
        <f t="shared" si="12"/>
        <v>36159.300000000003</v>
      </c>
      <c r="I125" s="28">
        <f t="shared" si="14"/>
        <v>109.2548</v>
      </c>
      <c r="J125" s="28">
        <f t="shared" si="12"/>
        <v>36349.9</v>
      </c>
      <c r="K125" s="28">
        <f t="shared" si="15"/>
        <v>6.1126000000000005</v>
      </c>
      <c r="L125" s="28">
        <f t="shared" si="12"/>
        <v>36244.1</v>
      </c>
      <c r="M125" s="28">
        <f t="shared" si="12"/>
        <v>111359.4</v>
      </c>
      <c r="N125" s="108">
        <f t="shared" si="16"/>
        <v>35.912599999999998</v>
      </c>
      <c r="O125" s="108">
        <f t="shared" si="17"/>
        <v>461.1</v>
      </c>
      <c r="P125" s="29">
        <f t="shared" si="17"/>
        <v>34611.5</v>
      </c>
      <c r="Q125" s="29">
        <f t="shared" si="17"/>
        <v>9.2591000000000001</v>
      </c>
      <c r="S125" s="29">
        <f t="shared" si="17"/>
        <v>4.4740961638378733</v>
      </c>
      <c r="T125" s="29">
        <f t="shared" si="17"/>
        <v>4.3802427458174948</v>
      </c>
      <c r="U125" s="29">
        <f t="shared" si="17"/>
        <v>4.4725201709444908</v>
      </c>
      <c r="V125" s="29">
        <f t="shared" si="17"/>
        <v>5.023103669264616</v>
      </c>
      <c r="W125" s="29">
        <f t="shared" si="17"/>
        <v>4.71756532648625</v>
      </c>
    </row>
    <row r="126" spans="1:23" ht="14" thickBot="1">
      <c r="A126" s="40"/>
    </row>
  </sheetData>
  <phoneticPr fontId="2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M31" sqref="M2:M31"/>
    </sheetView>
  </sheetViews>
  <sheetFormatPr defaultRowHeight="15.7"/>
  <cols>
    <col min="1" max="1" width="9.5625" customWidth="1"/>
    <col min="3" max="3" width="14.125" customWidth="1"/>
    <col min="4" max="4" width="11.4375" customWidth="1"/>
    <col min="5" max="5" width="13.5625" customWidth="1"/>
    <col min="6" max="6" width="23.125" style="44" customWidth="1"/>
    <col min="8" max="8" width="15.875" customWidth="1"/>
    <col min="10" max="10" width="9.6875" bestFit="1" customWidth="1"/>
    <col min="13" max="13" width="9.875" bestFit="1" customWidth="1"/>
  </cols>
  <sheetData>
    <row r="1" spans="1:13" ht="16.7">
      <c r="A1" s="11" t="s">
        <v>121</v>
      </c>
      <c r="B1" s="30" t="s">
        <v>156</v>
      </c>
      <c r="C1" s="30" t="s">
        <v>157</v>
      </c>
      <c r="D1" s="30" t="s">
        <v>158</v>
      </c>
      <c r="E1" s="30" t="s">
        <v>159</v>
      </c>
      <c r="F1" s="121" t="s">
        <v>317</v>
      </c>
      <c r="G1" s="32" t="s">
        <v>122</v>
      </c>
      <c r="H1" s="32" t="s">
        <v>304</v>
      </c>
      <c r="I1" s="32" t="s">
        <v>123</v>
      </c>
      <c r="J1" s="32" t="s">
        <v>124</v>
      </c>
      <c r="M1" s="33" t="s">
        <v>160</v>
      </c>
    </row>
    <row r="2" spans="1:13" ht="16.7">
      <c r="A2" s="15" t="s">
        <v>125</v>
      </c>
      <c r="B2" s="112">
        <v>101295</v>
      </c>
      <c r="C2" s="31">
        <v>1.6E-2</v>
      </c>
      <c r="D2" s="112">
        <v>93882</v>
      </c>
      <c r="E2" s="31">
        <v>33.578000000000003</v>
      </c>
      <c r="F2" s="120">
        <f>C2+E2</f>
        <v>33.594000000000001</v>
      </c>
      <c r="G2" s="112">
        <v>93882</v>
      </c>
      <c r="H2" s="112">
        <v>93882</v>
      </c>
      <c r="I2">
        <v>5</v>
      </c>
      <c r="J2" s="31">
        <v>189.922</v>
      </c>
      <c r="M2" s="122">
        <f t="shared" ref="M2:M31" si="0">C2+E2+J2</f>
        <v>223.51599999999999</v>
      </c>
    </row>
    <row r="3" spans="1:13" ht="16.7">
      <c r="A3" s="15" t="s">
        <v>126</v>
      </c>
      <c r="B3" s="112">
        <v>101282</v>
      </c>
      <c r="C3" s="31">
        <v>1.4999999999999999E-2</v>
      </c>
      <c r="D3" s="112">
        <v>94243</v>
      </c>
      <c r="E3" s="31">
        <v>34.061999999999998</v>
      </c>
      <c r="F3" s="120">
        <f t="shared" ref="F3:F31" si="1">C3+E3</f>
        <v>34.076999999999998</v>
      </c>
      <c r="G3" s="112">
        <v>94242</v>
      </c>
      <c r="H3" s="112">
        <v>94242</v>
      </c>
      <c r="I3">
        <v>6</v>
      </c>
      <c r="J3" s="31">
        <v>205.98400000000001</v>
      </c>
      <c r="M3" s="122">
        <f t="shared" si="0"/>
        <v>240.06100000000001</v>
      </c>
    </row>
    <row r="4" spans="1:13" ht="16.7">
      <c r="A4" s="15" t="s">
        <v>127</v>
      </c>
      <c r="B4" s="112">
        <v>101576</v>
      </c>
      <c r="C4" s="31">
        <v>1.4999999999999999E-2</v>
      </c>
      <c r="D4" s="112">
        <v>94029</v>
      </c>
      <c r="E4" s="31">
        <v>31.437999999999999</v>
      </c>
      <c r="F4" s="120">
        <f t="shared" si="1"/>
        <v>31.452999999999999</v>
      </c>
      <c r="G4" s="112">
        <v>94027</v>
      </c>
      <c r="H4" s="112">
        <v>94027</v>
      </c>
      <c r="I4">
        <v>4</v>
      </c>
      <c r="J4" s="31">
        <v>264.76499999999999</v>
      </c>
      <c r="M4" s="122">
        <f t="shared" si="0"/>
        <v>296.21799999999996</v>
      </c>
    </row>
    <row r="5" spans="1:13" ht="16.7">
      <c r="A5" s="15" t="s">
        <v>128</v>
      </c>
      <c r="B5" s="112">
        <v>100610</v>
      </c>
      <c r="C5" s="31">
        <v>0</v>
      </c>
      <c r="D5" s="112">
        <v>93655</v>
      </c>
      <c r="E5" s="31">
        <v>33.875</v>
      </c>
      <c r="F5" s="120">
        <f t="shared" si="1"/>
        <v>33.875</v>
      </c>
      <c r="G5" s="112">
        <v>93655</v>
      </c>
      <c r="H5" s="112">
        <v>93655</v>
      </c>
      <c r="I5">
        <v>2</v>
      </c>
      <c r="J5" s="31">
        <v>59.686999999999998</v>
      </c>
      <c r="M5" s="122">
        <f t="shared" si="0"/>
        <v>93.561999999999998</v>
      </c>
    </row>
    <row r="6" spans="1:13" ht="16.7">
      <c r="A6" s="15" t="s">
        <v>129</v>
      </c>
      <c r="B6" s="112">
        <v>101166</v>
      </c>
      <c r="C6" s="31">
        <v>1.6E-2</v>
      </c>
      <c r="D6" s="112">
        <v>94361</v>
      </c>
      <c r="E6" s="31">
        <v>32.718000000000004</v>
      </c>
      <c r="F6" s="120">
        <f t="shared" si="1"/>
        <v>32.734000000000002</v>
      </c>
      <c r="G6" s="112">
        <v>94361</v>
      </c>
      <c r="H6" s="112">
        <v>94361</v>
      </c>
      <c r="I6">
        <v>23</v>
      </c>
      <c r="J6" s="31">
        <v>1177.1110000000001</v>
      </c>
      <c r="M6" s="122">
        <f t="shared" si="0"/>
        <v>1209.845</v>
      </c>
    </row>
    <row r="7" spans="1:13" ht="16.7">
      <c r="A7" s="15" t="s">
        <v>130</v>
      </c>
      <c r="B7" s="112">
        <v>100989</v>
      </c>
      <c r="C7" s="31">
        <v>1.4999999999999999E-2</v>
      </c>
      <c r="D7" s="112">
        <v>93932</v>
      </c>
      <c r="E7" s="31">
        <v>32.561999999999998</v>
      </c>
      <c r="F7" s="120">
        <f t="shared" si="1"/>
        <v>32.576999999999998</v>
      </c>
      <c r="G7" s="112">
        <v>93931</v>
      </c>
      <c r="H7" s="112">
        <v>93931</v>
      </c>
      <c r="I7">
        <v>12</v>
      </c>
      <c r="J7" s="31">
        <v>409.95299999999997</v>
      </c>
      <c r="M7" s="122">
        <f t="shared" si="0"/>
        <v>442.53</v>
      </c>
    </row>
    <row r="8" spans="1:13" ht="16.7">
      <c r="A8" s="15" t="s">
        <v>131</v>
      </c>
      <c r="B8" s="112">
        <v>101246</v>
      </c>
      <c r="C8" s="31">
        <v>1.6E-2</v>
      </c>
      <c r="D8" s="112">
        <v>94149</v>
      </c>
      <c r="E8" s="31">
        <v>33.188000000000002</v>
      </c>
      <c r="F8" s="120">
        <f t="shared" si="1"/>
        <v>33.204000000000001</v>
      </c>
      <c r="G8" s="112">
        <v>94149</v>
      </c>
      <c r="H8" s="112">
        <v>94149</v>
      </c>
      <c r="I8">
        <v>19</v>
      </c>
      <c r="J8" s="31">
        <v>912.31299999999999</v>
      </c>
      <c r="M8" s="122">
        <f t="shared" si="0"/>
        <v>945.51699999999994</v>
      </c>
    </row>
    <row r="9" spans="1:13" ht="16.7">
      <c r="A9" s="15" t="s">
        <v>132</v>
      </c>
      <c r="B9" s="112">
        <v>101353</v>
      </c>
      <c r="C9" s="31">
        <v>1.4999999999999999E-2</v>
      </c>
      <c r="D9" s="112">
        <v>94206</v>
      </c>
      <c r="E9" s="31">
        <v>33.171999999999997</v>
      </c>
      <c r="F9" s="120">
        <f t="shared" si="1"/>
        <v>33.186999999999998</v>
      </c>
      <c r="G9" s="112">
        <v>94206</v>
      </c>
      <c r="H9" s="112">
        <v>94206</v>
      </c>
      <c r="I9">
        <v>3</v>
      </c>
      <c r="J9" s="31">
        <v>86.983999999999995</v>
      </c>
      <c r="M9" s="122">
        <f t="shared" si="0"/>
        <v>120.17099999999999</v>
      </c>
    </row>
    <row r="10" spans="1:13" ht="16.7">
      <c r="A10" s="15" t="s">
        <v>133</v>
      </c>
      <c r="B10" s="112">
        <v>101405</v>
      </c>
      <c r="C10" s="31">
        <v>1.6E-2</v>
      </c>
      <c r="D10" s="112">
        <v>94303</v>
      </c>
      <c r="E10" s="31">
        <v>31.5</v>
      </c>
      <c r="F10" s="120">
        <f t="shared" si="1"/>
        <v>31.515999999999998</v>
      </c>
      <c r="G10" s="112">
        <v>94301</v>
      </c>
      <c r="H10" s="112">
        <v>94301</v>
      </c>
      <c r="I10">
        <v>14</v>
      </c>
      <c r="J10" s="31">
        <v>663.89099999999996</v>
      </c>
      <c r="M10" s="122">
        <f t="shared" si="0"/>
        <v>695.40699999999993</v>
      </c>
    </row>
    <row r="11" spans="1:13" ht="16.7">
      <c r="A11" s="15" t="s">
        <v>134</v>
      </c>
      <c r="B11" s="112">
        <v>100779</v>
      </c>
      <c r="C11" s="31">
        <v>1.6E-2</v>
      </c>
      <c r="D11" s="112">
        <v>93809</v>
      </c>
      <c r="E11" s="31">
        <v>32.218000000000004</v>
      </c>
      <c r="F11" s="120">
        <f t="shared" si="1"/>
        <v>32.234000000000002</v>
      </c>
      <c r="G11" s="112">
        <v>93808</v>
      </c>
      <c r="H11" s="112">
        <v>93808</v>
      </c>
      <c r="I11">
        <v>8</v>
      </c>
      <c r="J11" s="31">
        <v>378.625</v>
      </c>
      <c r="M11" s="122">
        <f t="shared" si="0"/>
        <v>410.85899999999998</v>
      </c>
    </row>
    <row r="12" spans="1:13" ht="16.7">
      <c r="A12" s="15" t="s">
        <v>135</v>
      </c>
      <c r="B12" s="112">
        <v>149530</v>
      </c>
      <c r="C12" s="31">
        <v>4.7E-2</v>
      </c>
      <c r="D12" s="112">
        <v>138846</v>
      </c>
      <c r="E12" s="31">
        <v>86.141000000000005</v>
      </c>
      <c r="F12" s="120">
        <f t="shared" si="1"/>
        <v>86.188000000000002</v>
      </c>
      <c r="G12" s="112">
        <v>138832</v>
      </c>
      <c r="H12" s="112">
        <v>138832</v>
      </c>
      <c r="I12">
        <v>10</v>
      </c>
      <c r="J12" s="31">
        <v>1134.9390000000001</v>
      </c>
      <c r="M12" s="122">
        <f t="shared" si="0"/>
        <v>1221.1270000000002</v>
      </c>
    </row>
    <row r="13" spans="1:13" ht="16.7">
      <c r="A13" s="15" t="s">
        <v>136</v>
      </c>
      <c r="B13" s="112">
        <v>150100</v>
      </c>
      <c r="C13" s="31">
        <v>4.7E-2</v>
      </c>
      <c r="D13" s="112">
        <v>138778</v>
      </c>
      <c r="E13" s="31">
        <v>85.328999999999994</v>
      </c>
      <c r="F13" s="120">
        <f t="shared" si="1"/>
        <v>85.375999999999991</v>
      </c>
      <c r="G13" s="112">
        <v>138767</v>
      </c>
      <c r="H13" s="112">
        <v>138767</v>
      </c>
      <c r="I13">
        <v>25</v>
      </c>
      <c r="J13" s="31">
        <v>3051.3939999999998</v>
      </c>
      <c r="M13" s="122">
        <f t="shared" si="0"/>
        <v>3136.77</v>
      </c>
    </row>
    <row r="14" spans="1:13" ht="16.7">
      <c r="A14" s="15" t="s">
        <v>137</v>
      </c>
      <c r="B14" s="112">
        <v>149016</v>
      </c>
      <c r="C14" s="31">
        <v>4.7E-2</v>
      </c>
      <c r="D14" s="112">
        <v>138220</v>
      </c>
      <c r="E14" s="31">
        <v>90.046999999999997</v>
      </c>
      <c r="F14" s="120">
        <f t="shared" si="1"/>
        <v>90.093999999999994</v>
      </c>
      <c r="G14" s="112">
        <v>138205</v>
      </c>
      <c r="H14" s="112">
        <v>138205</v>
      </c>
      <c r="I14">
        <v>17</v>
      </c>
      <c r="J14" s="31">
        <v>1250.095</v>
      </c>
      <c r="M14" s="122">
        <f t="shared" si="0"/>
        <v>1340.1890000000001</v>
      </c>
    </row>
    <row r="15" spans="1:13" ht="16.7">
      <c r="A15" s="15" t="s">
        <v>138</v>
      </c>
      <c r="B15" s="112">
        <v>149114</v>
      </c>
      <c r="C15" s="31">
        <v>4.5999999999999999E-2</v>
      </c>
      <c r="D15" s="112">
        <v>138153</v>
      </c>
      <c r="E15" s="31">
        <v>91.546999999999997</v>
      </c>
      <c r="F15" s="120">
        <f t="shared" si="1"/>
        <v>91.593000000000004</v>
      </c>
      <c r="G15" s="112">
        <v>138119</v>
      </c>
      <c r="H15" s="112">
        <v>138119</v>
      </c>
      <c r="I15">
        <v>17</v>
      </c>
      <c r="J15" s="31">
        <v>1700.5640000000001</v>
      </c>
      <c r="M15" s="122">
        <f t="shared" si="0"/>
        <v>1792.1570000000002</v>
      </c>
    </row>
    <row r="16" spans="1:13" ht="16.7">
      <c r="A16" s="15" t="s">
        <v>139</v>
      </c>
      <c r="B16" s="112">
        <v>149420</v>
      </c>
      <c r="C16" s="31">
        <v>4.7E-2</v>
      </c>
      <c r="D16" s="112">
        <v>138661</v>
      </c>
      <c r="E16" s="31">
        <v>97.25</v>
      </c>
      <c r="F16" s="120">
        <f t="shared" si="1"/>
        <v>97.296999999999997</v>
      </c>
      <c r="G16" s="112">
        <v>138642</v>
      </c>
      <c r="H16" s="112">
        <v>138642</v>
      </c>
      <c r="I16">
        <v>13</v>
      </c>
      <c r="J16" s="31">
        <v>1328.3920000000001</v>
      </c>
      <c r="M16" s="122">
        <f t="shared" si="0"/>
        <v>1425.6890000000001</v>
      </c>
    </row>
    <row r="17" spans="1:13" ht="16.7">
      <c r="A17" s="15" t="s">
        <v>140</v>
      </c>
      <c r="B17" s="112">
        <v>149996</v>
      </c>
      <c r="C17" s="31">
        <v>3.2000000000000001E-2</v>
      </c>
      <c r="D17" s="112">
        <v>138726</v>
      </c>
      <c r="E17" s="31">
        <v>86.843999999999994</v>
      </c>
      <c r="F17" s="120">
        <f t="shared" si="1"/>
        <v>86.875999999999991</v>
      </c>
      <c r="G17" s="112">
        <v>138711</v>
      </c>
      <c r="H17" s="112">
        <v>138711</v>
      </c>
      <c r="I17">
        <v>19</v>
      </c>
      <c r="J17" s="31">
        <v>2519.3939999999998</v>
      </c>
      <c r="M17" s="122">
        <f t="shared" si="0"/>
        <v>2606.27</v>
      </c>
    </row>
    <row r="18" spans="1:13" ht="16.7">
      <c r="A18" s="15" t="s">
        <v>141</v>
      </c>
      <c r="B18" s="112">
        <v>149009</v>
      </c>
      <c r="C18" s="31">
        <v>3.1E-2</v>
      </c>
      <c r="D18" s="112">
        <v>138179</v>
      </c>
      <c r="E18" s="31">
        <v>86.016000000000005</v>
      </c>
      <c r="F18" s="120">
        <f t="shared" si="1"/>
        <v>86.047000000000011</v>
      </c>
      <c r="G18" s="112">
        <v>138169</v>
      </c>
      <c r="H18" s="112">
        <v>138169</v>
      </c>
      <c r="I18">
        <v>6</v>
      </c>
      <c r="J18" s="31">
        <v>392.34399999999999</v>
      </c>
      <c r="M18" s="122">
        <f t="shared" si="0"/>
        <v>478.39100000000002</v>
      </c>
    </row>
    <row r="19" spans="1:13" ht="16.7">
      <c r="A19" s="15" t="s">
        <v>142</v>
      </c>
      <c r="B19" s="112">
        <v>150114</v>
      </c>
      <c r="C19" s="31">
        <v>3.1E-2</v>
      </c>
      <c r="D19" s="112">
        <v>138856</v>
      </c>
      <c r="E19" s="31">
        <v>91.078000000000003</v>
      </c>
      <c r="F19" s="120">
        <f t="shared" si="1"/>
        <v>91.109000000000009</v>
      </c>
      <c r="G19" s="112">
        <v>138844</v>
      </c>
      <c r="H19" s="112">
        <v>138844</v>
      </c>
      <c r="I19">
        <v>12</v>
      </c>
      <c r="J19" s="31">
        <v>1274.095</v>
      </c>
      <c r="M19" s="122">
        <f t="shared" si="0"/>
        <v>1365.204</v>
      </c>
    </row>
    <row r="20" spans="1:13" ht="16.7">
      <c r="A20" s="15" t="s">
        <v>143</v>
      </c>
      <c r="B20" s="112">
        <v>149026</v>
      </c>
      <c r="C20" s="31">
        <v>4.7E-2</v>
      </c>
      <c r="D20" s="112">
        <v>138419</v>
      </c>
      <c r="E20" s="31">
        <v>87.734999999999999</v>
      </c>
      <c r="F20" s="120">
        <f t="shared" si="1"/>
        <v>87.781999999999996</v>
      </c>
      <c r="G20" s="112">
        <v>138406</v>
      </c>
      <c r="H20" s="112">
        <v>138406</v>
      </c>
      <c r="I20">
        <v>12</v>
      </c>
      <c r="J20" s="31">
        <v>929.07899999999995</v>
      </c>
      <c r="M20" s="122">
        <f t="shared" si="0"/>
        <v>1016.861</v>
      </c>
    </row>
    <row r="21" spans="1:13" ht="16.7">
      <c r="A21" s="15" t="s">
        <v>144</v>
      </c>
      <c r="B21" s="112">
        <v>148890</v>
      </c>
      <c r="C21" s="31">
        <v>3.1E-2</v>
      </c>
      <c r="D21" s="112">
        <v>138216</v>
      </c>
      <c r="E21" s="31">
        <v>84.266000000000005</v>
      </c>
      <c r="F21" s="120">
        <f t="shared" si="1"/>
        <v>84.297000000000011</v>
      </c>
      <c r="G21" s="112">
        <v>138206</v>
      </c>
      <c r="H21" s="112">
        <v>138206</v>
      </c>
      <c r="I21">
        <v>13</v>
      </c>
      <c r="J21" s="31">
        <v>1194.345</v>
      </c>
      <c r="M21" s="122">
        <f t="shared" si="0"/>
        <v>1278.6420000000001</v>
      </c>
    </row>
    <row r="22" spans="1:13" ht="16.7">
      <c r="A22" s="15" t="s">
        <v>145</v>
      </c>
      <c r="B22" s="112">
        <v>197348</v>
      </c>
      <c r="C22" s="31">
        <v>9.4E-2</v>
      </c>
      <c r="D22" s="112">
        <v>182466</v>
      </c>
      <c r="E22" s="31">
        <v>281</v>
      </c>
      <c r="F22" s="120">
        <f t="shared" si="1"/>
        <v>281.09399999999999</v>
      </c>
      <c r="G22" s="112">
        <v>182250</v>
      </c>
      <c r="H22" s="112">
        <v>182250</v>
      </c>
      <c r="I22">
        <v>6</v>
      </c>
      <c r="J22" s="31">
        <v>1294.6579999999999</v>
      </c>
      <c r="M22" s="122">
        <f t="shared" si="0"/>
        <v>1575.752</v>
      </c>
    </row>
    <row r="23" spans="1:13" ht="16.7">
      <c r="A23" s="15" t="s">
        <v>146</v>
      </c>
      <c r="B23" s="112">
        <v>197472</v>
      </c>
      <c r="C23" s="31">
        <v>7.8E-2</v>
      </c>
      <c r="D23" s="112">
        <v>182899</v>
      </c>
      <c r="E23" s="31">
        <v>274.73500000000001</v>
      </c>
      <c r="F23" s="120">
        <f t="shared" si="1"/>
        <v>274.81299999999999</v>
      </c>
      <c r="G23" s="112">
        <v>182668</v>
      </c>
      <c r="H23" s="112">
        <v>182668</v>
      </c>
      <c r="I23">
        <v>10</v>
      </c>
      <c r="J23" s="31">
        <v>1362.3140000000001</v>
      </c>
      <c r="M23" s="122">
        <f t="shared" si="0"/>
        <v>1637.127</v>
      </c>
    </row>
    <row r="24" spans="1:13" ht="16.7">
      <c r="A24" s="15" t="s">
        <v>147</v>
      </c>
      <c r="B24" s="112">
        <v>197154</v>
      </c>
      <c r="C24" s="31">
        <v>7.9000000000000001E-2</v>
      </c>
      <c r="D24" s="112">
        <v>182224</v>
      </c>
      <c r="E24" s="31">
        <v>299.00200000000001</v>
      </c>
      <c r="F24" s="120">
        <f t="shared" si="1"/>
        <v>299.08100000000002</v>
      </c>
      <c r="G24" s="112">
        <v>182000</v>
      </c>
      <c r="H24" s="112">
        <v>182000</v>
      </c>
      <c r="I24">
        <v>22</v>
      </c>
      <c r="J24" s="31">
        <v>5103.9129999999996</v>
      </c>
      <c r="M24" s="122">
        <f t="shared" si="0"/>
        <v>5402.9939999999997</v>
      </c>
    </row>
    <row r="25" spans="1:13" ht="16.7">
      <c r="A25" s="15" t="s">
        <v>148</v>
      </c>
      <c r="B25" s="112">
        <v>195995</v>
      </c>
      <c r="C25" s="31">
        <v>7.8E-2</v>
      </c>
      <c r="D25" s="112">
        <v>181385</v>
      </c>
      <c r="E25" s="31">
        <v>344.01600000000002</v>
      </c>
      <c r="F25" s="120">
        <f t="shared" si="1"/>
        <v>344.09399999999999</v>
      </c>
      <c r="G25" s="112">
        <v>181003</v>
      </c>
      <c r="H25" s="112">
        <v>181003</v>
      </c>
      <c r="I25">
        <v>13</v>
      </c>
      <c r="J25" s="31">
        <v>3278.5349999999999</v>
      </c>
      <c r="M25" s="122">
        <f t="shared" si="0"/>
        <v>3622.6289999999999</v>
      </c>
    </row>
    <row r="26" spans="1:13" ht="16.7">
      <c r="A26" s="15" t="s">
        <v>149</v>
      </c>
      <c r="B26" s="112">
        <v>197146</v>
      </c>
      <c r="C26" s="31">
        <v>7.8E-2</v>
      </c>
      <c r="D26" s="112">
        <v>182426</v>
      </c>
      <c r="E26" s="31">
        <v>235.48400000000001</v>
      </c>
      <c r="F26" s="120">
        <f t="shared" si="1"/>
        <v>235.56200000000001</v>
      </c>
      <c r="G26" s="112">
        <v>182425</v>
      </c>
      <c r="H26" s="112">
        <v>182425</v>
      </c>
      <c r="I26">
        <v>16</v>
      </c>
      <c r="J26" s="31">
        <v>2425.9250000000002</v>
      </c>
      <c r="M26" s="122">
        <f t="shared" si="0"/>
        <v>2661.4870000000001</v>
      </c>
    </row>
    <row r="27" spans="1:13" ht="16.7">
      <c r="A27" s="15" t="s">
        <v>150</v>
      </c>
      <c r="B27" s="112">
        <v>196692</v>
      </c>
      <c r="C27" s="31">
        <v>7.8E-2</v>
      </c>
      <c r="D27" s="112">
        <v>182347</v>
      </c>
      <c r="E27" s="31">
        <v>318.79700000000003</v>
      </c>
      <c r="F27" s="120">
        <f t="shared" si="1"/>
        <v>318.875</v>
      </c>
      <c r="G27" s="112">
        <v>182146</v>
      </c>
      <c r="H27" s="112">
        <v>182146</v>
      </c>
      <c r="I27">
        <v>11</v>
      </c>
      <c r="J27" s="31">
        <v>1610.0640000000001</v>
      </c>
      <c r="M27" s="122">
        <f t="shared" si="0"/>
        <v>1928.9390000000001</v>
      </c>
    </row>
    <row r="28" spans="1:13" ht="16.7">
      <c r="A28" s="15" t="s">
        <v>151</v>
      </c>
      <c r="B28" s="112">
        <v>197188</v>
      </c>
      <c r="C28" s="31">
        <v>7.8E-2</v>
      </c>
      <c r="D28" s="112">
        <v>182267</v>
      </c>
      <c r="E28" s="31">
        <v>272.59399999999999</v>
      </c>
      <c r="F28" s="120">
        <f t="shared" si="1"/>
        <v>272.67199999999997</v>
      </c>
      <c r="G28" s="112">
        <v>182087</v>
      </c>
      <c r="H28" s="112">
        <v>182087</v>
      </c>
      <c r="I28">
        <v>9</v>
      </c>
      <c r="J28" s="31">
        <v>1490.502</v>
      </c>
      <c r="M28" s="122">
        <f t="shared" si="0"/>
        <v>1763.174</v>
      </c>
    </row>
    <row r="29" spans="1:13" ht="16.7">
      <c r="A29" s="15" t="s">
        <v>152</v>
      </c>
      <c r="B29" s="112">
        <v>197440</v>
      </c>
      <c r="C29" s="31">
        <v>9.4E-2</v>
      </c>
      <c r="D29" s="112">
        <v>182683</v>
      </c>
      <c r="E29" s="31">
        <v>323.20400000000001</v>
      </c>
      <c r="F29" s="120">
        <f t="shared" si="1"/>
        <v>323.298</v>
      </c>
      <c r="G29" s="112">
        <v>182453</v>
      </c>
      <c r="H29" s="112">
        <v>182453</v>
      </c>
      <c r="I29">
        <v>30</v>
      </c>
      <c r="J29" s="31">
        <v>7268.6660000000002</v>
      </c>
      <c r="M29" s="122">
        <f t="shared" si="0"/>
        <v>7591.9639999999999</v>
      </c>
    </row>
    <row r="30" spans="1:13" ht="16.7">
      <c r="A30" s="15" t="s">
        <v>153</v>
      </c>
      <c r="B30" s="112">
        <v>197211</v>
      </c>
      <c r="C30" s="31">
        <v>7.8E-2</v>
      </c>
      <c r="D30" s="112">
        <v>182815</v>
      </c>
      <c r="E30" s="31">
        <v>235</v>
      </c>
      <c r="F30" s="120">
        <f t="shared" si="1"/>
        <v>235.078</v>
      </c>
      <c r="G30" s="112">
        <v>182811</v>
      </c>
      <c r="H30" s="112">
        <v>182811</v>
      </c>
      <c r="I30">
        <v>10</v>
      </c>
      <c r="J30" s="31">
        <v>2086.44</v>
      </c>
      <c r="M30" s="122">
        <f t="shared" si="0"/>
        <v>2321.518</v>
      </c>
    </row>
    <row r="31" spans="1:13" ht="16.7">
      <c r="A31" s="15" t="s">
        <v>154</v>
      </c>
      <c r="B31" s="112">
        <v>197190</v>
      </c>
      <c r="C31" s="31">
        <v>9.4E-2</v>
      </c>
      <c r="D31" s="112">
        <v>182134</v>
      </c>
      <c r="E31" s="31">
        <v>262.32799999999997</v>
      </c>
      <c r="F31" s="120">
        <f t="shared" si="1"/>
        <v>262.42199999999997</v>
      </c>
      <c r="G31" s="112">
        <v>181954</v>
      </c>
      <c r="H31" s="112">
        <v>181954</v>
      </c>
      <c r="I31">
        <v>11</v>
      </c>
      <c r="J31" s="31">
        <v>1400.1110000000001</v>
      </c>
      <c r="M31" s="122">
        <f t="shared" si="0"/>
        <v>1662.5330000000001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F31" sqref="F2:F31"/>
    </sheetView>
  </sheetViews>
  <sheetFormatPr defaultRowHeight="15.7"/>
  <cols>
    <col min="2" max="2" width="10.5625" customWidth="1"/>
    <col min="3" max="3" width="11.3125" customWidth="1"/>
    <col min="4" max="4" width="11.125" customWidth="1"/>
    <col min="5" max="5" width="12.875" customWidth="1"/>
    <col min="6" max="6" width="23.125" customWidth="1"/>
    <col min="7" max="7" width="11.4375" customWidth="1"/>
    <col min="8" max="8" width="15.4375" customWidth="1"/>
    <col min="12" max="12" width="9.4375" bestFit="1" customWidth="1"/>
  </cols>
  <sheetData>
    <row r="1" spans="1:12" ht="16.7">
      <c r="A1" s="11" t="s">
        <v>121</v>
      </c>
      <c r="B1" s="30" t="s">
        <v>156</v>
      </c>
      <c r="C1" s="30" t="s">
        <v>157</v>
      </c>
      <c r="D1" s="30" t="s">
        <v>158</v>
      </c>
      <c r="E1" s="30" t="s">
        <v>159</v>
      </c>
      <c r="F1" s="34" t="s">
        <v>317</v>
      </c>
      <c r="G1" s="32" t="s">
        <v>122</v>
      </c>
      <c r="H1" s="32" t="s">
        <v>304</v>
      </c>
      <c r="I1" s="32" t="s">
        <v>123</v>
      </c>
      <c r="J1" s="32" t="s">
        <v>124</v>
      </c>
      <c r="L1" s="33" t="s">
        <v>160</v>
      </c>
    </row>
    <row r="2" spans="1:12" ht="16.7">
      <c r="A2" s="15" t="s">
        <v>125</v>
      </c>
      <c r="B2" s="112">
        <v>123685</v>
      </c>
      <c r="C2" s="31">
        <v>1.6E-2</v>
      </c>
      <c r="D2" s="112">
        <v>115513</v>
      </c>
      <c r="E2" s="31">
        <v>32.125</v>
      </c>
      <c r="F2" s="120">
        <f>C2+E2</f>
        <v>32.140999999999998</v>
      </c>
      <c r="G2" s="112">
        <v>115511</v>
      </c>
      <c r="H2" s="112">
        <v>115511</v>
      </c>
      <c r="I2">
        <v>37</v>
      </c>
      <c r="J2" s="31">
        <v>950.32899999999995</v>
      </c>
      <c r="L2" s="122">
        <f t="shared" ref="L2:L31" si="0">C2+E2+J2</f>
        <v>982.46999999999991</v>
      </c>
    </row>
    <row r="3" spans="1:12" ht="16.7">
      <c r="A3" s="15" t="s">
        <v>126</v>
      </c>
      <c r="B3" s="112">
        <v>123925</v>
      </c>
      <c r="C3" s="31">
        <v>1.6E-2</v>
      </c>
      <c r="D3" s="112">
        <v>115794</v>
      </c>
      <c r="E3" s="31">
        <v>31.234999999999999</v>
      </c>
      <c r="F3" s="120">
        <f t="shared" ref="F3:F31" si="1">C3+E3</f>
        <v>31.250999999999998</v>
      </c>
      <c r="G3" s="112">
        <v>115794</v>
      </c>
      <c r="H3" s="112">
        <v>115794</v>
      </c>
      <c r="I3">
        <v>5</v>
      </c>
      <c r="J3" s="31">
        <v>207.35900000000001</v>
      </c>
      <c r="L3" s="122">
        <f t="shared" si="0"/>
        <v>238.61</v>
      </c>
    </row>
    <row r="4" spans="1:12" ht="16.7">
      <c r="A4" s="15" t="s">
        <v>127</v>
      </c>
      <c r="B4" s="112">
        <v>123866</v>
      </c>
      <c r="C4" s="31">
        <v>1.4999999999999999E-2</v>
      </c>
      <c r="D4" s="112">
        <v>115898</v>
      </c>
      <c r="E4" s="31">
        <v>47.813000000000002</v>
      </c>
      <c r="F4" s="120">
        <f t="shared" si="1"/>
        <v>47.828000000000003</v>
      </c>
      <c r="G4" s="112">
        <v>115754</v>
      </c>
      <c r="H4" s="112">
        <v>115754</v>
      </c>
      <c r="I4">
        <v>14</v>
      </c>
      <c r="J4" s="31">
        <v>645.86</v>
      </c>
      <c r="L4" s="122">
        <f t="shared" si="0"/>
        <v>693.68799999999999</v>
      </c>
    </row>
    <row r="5" spans="1:12" ht="16.7">
      <c r="A5" s="15" t="s">
        <v>128</v>
      </c>
      <c r="B5" s="112">
        <v>123086</v>
      </c>
      <c r="C5" s="31">
        <v>1.6E-2</v>
      </c>
      <c r="D5" s="112">
        <v>115342</v>
      </c>
      <c r="E5" s="31">
        <v>53.170999999999999</v>
      </c>
      <c r="F5" s="120">
        <f t="shared" si="1"/>
        <v>53.186999999999998</v>
      </c>
      <c r="G5" s="112">
        <v>115179</v>
      </c>
      <c r="H5" s="112">
        <v>115179</v>
      </c>
      <c r="I5">
        <v>16</v>
      </c>
      <c r="J5" s="31">
        <v>767.09400000000005</v>
      </c>
      <c r="L5" s="122">
        <f t="shared" si="0"/>
        <v>820.28100000000006</v>
      </c>
    </row>
    <row r="6" spans="1:12" ht="16.7">
      <c r="A6" s="15" t="s">
        <v>129</v>
      </c>
      <c r="B6" s="112">
        <v>123825</v>
      </c>
      <c r="C6" s="31">
        <v>1.6E-2</v>
      </c>
      <c r="D6" s="112">
        <v>115966</v>
      </c>
      <c r="E6" s="31">
        <v>48.078000000000003</v>
      </c>
      <c r="F6" s="120">
        <f t="shared" si="1"/>
        <v>48.094000000000001</v>
      </c>
      <c r="G6" s="112">
        <v>115845</v>
      </c>
      <c r="H6" s="112">
        <v>115845</v>
      </c>
      <c r="I6">
        <v>18</v>
      </c>
      <c r="J6" s="31">
        <v>896.20399999999995</v>
      </c>
      <c r="L6" s="122">
        <f t="shared" si="0"/>
        <v>944.298</v>
      </c>
    </row>
    <row r="7" spans="1:12" ht="16.7">
      <c r="A7" s="15" t="s">
        <v>130</v>
      </c>
      <c r="B7" s="112">
        <v>123736</v>
      </c>
      <c r="C7" s="31">
        <v>1.6E-2</v>
      </c>
      <c r="D7" s="112">
        <v>115735</v>
      </c>
      <c r="E7" s="31">
        <v>58.39</v>
      </c>
      <c r="F7" s="120">
        <f t="shared" si="1"/>
        <v>58.405999999999999</v>
      </c>
      <c r="G7" s="112">
        <v>115507</v>
      </c>
      <c r="H7" s="112">
        <v>115507</v>
      </c>
      <c r="I7">
        <v>5</v>
      </c>
      <c r="J7" s="31">
        <v>177.23400000000001</v>
      </c>
      <c r="L7" s="122">
        <f t="shared" si="0"/>
        <v>235.64000000000001</v>
      </c>
    </row>
    <row r="8" spans="1:12" ht="16.7">
      <c r="A8" s="15" t="s">
        <v>131</v>
      </c>
      <c r="B8" s="112">
        <v>123637</v>
      </c>
      <c r="C8" s="31">
        <v>1.6E-2</v>
      </c>
      <c r="D8" s="112">
        <v>115964</v>
      </c>
      <c r="E8" s="31">
        <v>84.186999999999998</v>
      </c>
      <c r="F8" s="120">
        <f t="shared" si="1"/>
        <v>84.203000000000003</v>
      </c>
      <c r="G8" s="112">
        <v>115738</v>
      </c>
      <c r="H8" s="112">
        <v>115738</v>
      </c>
      <c r="I8">
        <v>13</v>
      </c>
      <c r="J8" s="31">
        <v>439.375</v>
      </c>
      <c r="L8" s="122">
        <f t="shared" si="0"/>
        <v>523.57799999999997</v>
      </c>
    </row>
    <row r="9" spans="1:12" ht="16.7">
      <c r="A9" s="15" t="s">
        <v>132</v>
      </c>
      <c r="B9" s="112">
        <v>124094</v>
      </c>
      <c r="C9" s="31">
        <v>1.4999999999999999E-2</v>
      </c>
      <c r="D9" s="112">
        <v>116186</v>
      </c>
      <c r="E9" s="31">
        <v>58.296999999999997</v>
      </c>
      <c r="F9" s="120">
        <f t="shared" si="1"/>
        <v>58.311999999999998</v>
      </c>
      <c r="G9" s="112">
        <v>115946</v>
      </c>
      <c r="H9" s="112">
        <v>115946</v>
      </c>
      <c r="I9">
        <v>12</v>
      </c>
      <c r="J9" s="31">
        <v>461.09399999999999</v>
      </c>
      <c r="L9" s="122">
        <f t="shared" si="0"/>
        <v>519.40599999999995</v>
      </c>
    </row>
    <row r="10" spans="1:12" ht="16.7">
      <c r="A10" s="15" t="s">
        <v>133</v>
      </c>
      <c r="B10" s="112">
        <v>123583</v>
      </c>
      <c r="C10" s="31">
        <v>1.6E-2</v>
      </c>
      <c r="D10" s="112">
        <v>115999</v>
      </c>
      <c r="E10" s="31">
        <v>60.5</v>
      </c>
      <c r="F10" s="120">
        <f t="shared" si="1"/>
        <v>60.515999999999998</v>
      </c>
      <c r="G10" s="112">
        <v>115843</v>
      </c>
      <c r="H10" s="112">
        <v>115843</v>
      </c>
      <c r="I10">
        <v>18</v>
      </c>
      <c r="J10" s="31">
        <v>529.86</v>
      </c>
      <c r="L10" s="122">
        <f t="shared" si="0"/>
        <v>590.37599999999998</v>
      </c>
    </row>
    <row r="11" spans="1:12" ht="16.7">
      <c r="A11" s="15" t="s">
        <v>134</v>
      </c>
      <c r="B11" s="112">
        <v>123471</v>
      </c>
      <c r="C11" s="31">
        <v>1.4999999999999999E-2</v>
      </c>
      <c r="D11" s="112">
        <v>115634</v>
      </c>
      <c r="E11" s="31">
        <v>50.234000000000002</v>
      </c>
      <c r="F11" s="120">
        <f t="shared" si="1"/>
        <v>50.249000000000002</v>
      </c>
      <c r="G11" s="112">
        <v>115467</v>
      </c>
      <c r="H11" s="112">
        <v>115467</v>
      </c>
      <c r="I11">
        <v>6</v>
      </c>
      <c r="J11" s="31">
        <v>145.65600000000001</v>
      </c>
      <c r="L11" s="122">
        <f t="shared" si="0"/>
        <v>195.905</v>
      </c>
    </row>
    <row r="12" spans="1:12" ht="16.7">
      <c r="A12" s="15" t="s">
        <v>135</v>
      </c>
      <c r="B12" s="112">
        <v>182902</v>
      </c>
      <c r="C12" s="31">
        <v>4.7E-2</v>
      </c>
      <c r="D12" s="112">
        <v>170705</v>
      </c>
      <c r="E12" s="31">
        <v>78.936999999999998</v>
      </c>
      <c r="F12" s="120">
        <f t="shared" si="1"/>
        <v>78.983999999999995</v>
      </c>
      <c r="G12" s="112">
        <v>170696</v>
      </c>
      <c r="H12" s="112">
        <v>170696</v>
      </c>
      <c r="I12">
        <v>5</v>
      </c>
      <c r="J12" s="31">
        <v>392.06299999999999</v>
      </c>
      <c r="L12" s="122">
        <f t="shared" si="0"/>
        <v>471.04699999999997</v>
      </c>
    </row>
    <row r="13" spans="1:12" ht="16.7">
      <c r="A13" s="15" t="s">
        <v>136</v>
      </c>
      <c r="B13" s="112">
        <v>183265</v>
      </c>
      <c r="C13" s="31">
        <v>4.7E-2</v>
      </c>
      <c r="D13" s="112">
        <v>170946</v>
      </c>
      <c r="E13" s="31">
        <v>80.203000000000003</v>
      </c>
      <c r="F13" s="120">
        <f t="shared" si="1"/>
        <v>80.25</v>
      </c>
      <c r="G13" s="112">
        <v>170935</v>
      </c>
      <c r="H13" s="112">
        <v>170935</v>
      </c>
      <c r="I13">
        <v>18</v>
      </c>
      <c r="J13" s="31">
        <v>2051.1590000000001</v>
      </c>
      <c r="L13" s="122">
        <f t="shared" si="0"/>
        <v>2131.4090000000001</v>
      </c>
    </row>
    <row r="14" spans="1:12" ht="16.7">
      <c r="A14" s="15" t="s">
        <v>137</v>
      </c>
      <c r="B14" s="112">
        <v>183020</v>
      </c>
      <c r="C14" s="31">
        <v>4.7E-2</v>
      </c>
      <c r="D14" s="112">
        <v>170511</v>
      </c>
      <c r="E14" s="31">
        <v>83.296999999999997</v>
      </c>
      <c r="F14" s="120">
        <f t="shared" si="1"/>
        <v>83.343999999999994</v>
      </c>
      <c r="G14" s="112">
        <v>170503</v>
      </c>
      <c r="H14" s="112">
        <v>170503</v>
      </c>
      <c r="I14">
        <v>19</v>
      </c>
      <c r="J14" s="31">
        <v>1448.72</v>
      </c>
      <c r="L14" s="122">
        <f t="shared" si="0"/>
        <v>1532.0640000000001</v>
      </c>
    </row>
    <row r="15" spans="1:12" ht="16.7">
      <c r="A15" s="15" t="s">
        <v>138</v>
      </c>
      <c r="B15" s="112">
        <v>182091</v>
      </c>
      <c r="C15" s="31">
        <v>4.7E-2</v>
      </c>
      <c r="D15" s="112">
        <v>170477</v>
      </c>
      <c r="E15" s="31">
        <v>87.875</v>
      </c>
      <c r="F15" s="120">
        <f t="shared" si="1"/>
        <v>87.921999999999997</v>
      </c>
      <c r="G15" s="112">
        <v>170456</v>
      </c>
      <c r="H15" s="112">
        <v>170456</v>
      </c>
      <c r="I15">
        <v>8</v>
      </c>
      <c r="J15" s="31">
        <v>796.65700000000004</v>
      </c>
      <c r="L15" s="122">
        <f t="shared" si="0"/>
        <v>884.57900000000006</v>
      </c>
    </row>
    <row r="16" spans="1:12" ht="16.7">
      <c r="A16" s="15" t="s">
        <v>139</v>
      </c>
      <c r="B16" s="112">
        <v>182895</v>
      </c>
      <c r="C16" s="31">
        <v>4.5999999999999999E-2</v>
      </c>
      <c r="D16" s="112">
        <v>170440</v>
      </c>
      <c r="E16" s="31">
        <v>80.843999999999994</v>
      </c>
      <c r="F16" s="120">
        <f t="shared" si="1"/>
        <v>80.89</v>
      </c>
      <c r="G16" s="112">
        <v>170429</v>
      </c>
      <c r="H16" s="112">
        <v>170429</v>
      </c>
      <c r="I16">
        <v>33</v>
      </c>
      <c r="J16" s="31">
        <v>1941.643</v>
      </c>
      <c r="L16" s="122">
        <f t="shared" si="0"/>
        <v>2022.5330000000001</v>
      </c>
    </row>
    <row r="17" spans="1:12" ht="16.7">
      <c r="A17" s="15" t="s">
        <v>140</v>
      </c>
      <c r="B17" s="112">
        <v>183224</v>
      </c>
      <c r="C17" s="31">
        <v>4.7E-2</v>
      </c>
      <c r="D17" s="112">
        <v>171004</v>
      </c>
      <c r="E17" s="31">
        <v>85.781000000000006</v>
      </c>
      <c r="F17" s="120">
        <f t="shared" si="1"/>
        <v>85.828000000000003</v>
      </c>
      <c r="G17" s="112">
        <v>170994</v>
      </c>
      <c r="H17" s="112">
        <v>170994</v>
      </c>
      <c r="I17">
        <v>14</v>
      </c>
      <c r="J17" s="31">
        <v>1537.877</v>
      </c>
      <c r="L17" s="122">
        <f t="shared" si="0"/>
        <v>1623.7049999999999</v>
      </c>
    </row>
    <row r="18" spans="1:12" ht="16.7">
      <c r="A18" s="15" t="s">
        <v>141</v>
      </c>
      <c r="B18" s="112">
        <v>182845</v>
      </c>
      <c r="C18" s="31">
        <v>4.7E-2</v>
      </c>
      <c r="D18" s="112">
        <v>170362</v>
      </c>
      <c r="E18" s="31">
        <v>84.5</v>
      </c>
      <c r="F18" s="120">
        <f t="shared" si="1"/>
        <v>84.546999999999997</v>
      </c>
      <c r="G18" s="112">
        <v>170354</v>
      </c>
      <c r="H18" s="112">
        <v>170354</v>
      </c>
      <c r="I18">
        <v>12</v>
      </c>
      <c r="J18" s="31">
        <v>1093.423</v>
      </c>
      <c r="L18" s="122">
        <f t="shared" si="0"/>
        <v>1177.97</v>
      </c>
    </row>
    <row r="19" spans="1:12" ht="16.7">
      <c r="A19" s="15" t="s">
        <v>142</v>
      </c>
      <c r="B19" s="112">
        <v>183319</v>
      </c>
      <c r="C19" s="31">
        <v>3.2000000000000001E-2</v>
      </c>
      <c r="D19" s="112">
        <v>171121</v>
      </c>
      <c r="E19" s="31">
        <v>85.608999999999995</v>
      </c>
      <c r="F19" s="120">
        <f t="shared" si="1"/>
        <v>85.640999999999991</v>
      </c>
      <c r="G19" s="112">
        <v>171110</v>
      </c>
      <c r="H19" s="112">
        <v>171110</v>
      </c>
      <c r="I19">
        <v>11</v>
      </c>
      <c r="J19" s="31">
        <v>1216.829</v>
      </c>
      <c r="L19" s="122">
        <f t="shared" si="0"/>
        <v>1302.47</v>
      </c>
    </row>
    <row r="20" spans="1:12" ht="16.7">
      <c r="A20" s="15" t="s">
        <v>143</v>
      </c>
      <c r="B20" s="112">
        <v>182827</v>
      </c>
      <c r="C20" s="31">
        <v>4.7E-2</v>
      </c>
      <c r="D20" s="112">
        <v>170482</v>
      </c>
      <c r="E20" s="31">
        <v>90.203999999999994</v>
      </c>
      <c r="F20" s="120">
        <f t="shared" si="1"/>
        <v>90.250999999999991</v>
      </c>
      <c r="G20" s="112">
        <v>170467</v>
      </c>
      <c r="H20" s="112">
        <v>170467</v>
      </c>
      <c r="I20">
        <v>12</v>
      </c>
      <c r="J20" s="31">
        <v>1261.376</v>
      </c>
      <c r="L20" s="122">
        <f t="shared" si="0"/>
        <v>1351.627</v>
      </c>
    </row>
    <row r="21" spans="1:12" ht="16.7">
      <c r="A21" s="15" t="s">
        <v>144</v>
      </c>
      <c r="B21" s="112">
        <v>182655</v>
      </c>
      <c r="C21" s="31">
        <v>3.1E-2</v>
      </c>
      <c r="D21" s="112">
        <v>170302</v>
      </c>
      <c r="E21" s="31">
        <v>86.751000000000005</v>
      </c>
      <c r="F21" s="120">
        <f t="shared" si="1"/>
        <v>86.782000000000011</v>
      </c>
      <c r="G21" s="112">
        <v>170294</v>
      </c>
      <c r="H21" s="112">
        <v>170294</v>
      </c>
      <c r="I21">
        <v>13</v>
      </c>
      <c r="J21" s="31">
        <v>982.11</v>
      </c>
      <c r="L21" s="122">
        <f t="shared" si="0"/>
        <v>1068.8920000000001</v>
      </c>
    </row>
    <row r="22" spans="1:12" ht="16.7">
      <c r="A22" s="15" t="s">
        <v>145</v>
      </c>
      <c r="B22" s="112">
        <v>242381</v>
      </c>
      <c r="C22" s="31">
        <v>7.8E-2</v>
      </c>
      <c r="D22" s="112">
        <v>225263</v>
      </c>
      <c r="E22" s="31">
        <v>233.56200000000001</v>
      </c>
      <c r="F22" s="120">
        <f t="shared" si="1"/>
        <v>233.64000000000001</v>
      </c>
      <c r="G22" s="112">
        <v>225091</v>
      </c>
      <c r="H22" s="112">
        <v>225091</v>
      </c>
      <c r="I22">
        <v>6</v>
      </c>
      <c r="J22" s="31">
        <v>673.29700000000003</v>
      </c>
      <c r="L22" s="122">
        <f t="shared" si="0"/>
        <v>906.93700000000001</v>
      </c>
    </row>
    <row r="23" spans="1:12" ht="16.7">
      <c r="A23" s="15" t="s">
        <v>146</v>
      </c>
      <c r="B23" s="112">
        <v>242760</v>
      </c>
      <c r="C23" s="31">
        <v>9.4E-2</v>
      </c>
      <c r="D23" s="112">
        <v>225240</v>
      </c>
      <c r="E23" s="31">
        <v>227.60900000000001</v>
      </c>
      <c r="F23" s="120">
        <f t="shared" si="1"/>
        <v>227.703</v>
      </c>
      <c r="G23" s="112">
        <v>225126</v>
      </c>
      <c r="H23" s="112">
        <v>225126</v>
      </c>
      <c r="I23">
        <v>15</v>
      </c>
      <c r="J23" s="31">
        <v>1629.846</v>
      </c>
      <c r="L23" s="122">
        <f t="shared" si="0"/>
        <v>1857.549</v>
      </c>
    </row>
    <row r="24" spans="1:12" ht="16.7">
      <c r="A24" s="15" t="s">
        <v>147</v>
      </c>
      <c r="B24" s="112">
        <v>241712</v>
      </c>
      <c r="C24" s="31">
        <v>7.8E-2</v>
      </c>
      <c r="D24" s="112">
        <v>224792</v>
      </c>
      <c r="E24" s="31">
        <v>249.375</v>
      </c>
      <c r="F24" s="120">
        <f t="shared" si="1"/>
        <v>249.453</v>
      </c>
      <c r="G24" s="112">
        <v>224683</v>
      </c>
      <c r="H24" s="112">
        <v>224683</v>
      </c>
      <c r="I24">
        <v>8</v>
      </c>
      <c r="J24" s="31">
        <v>1214.048</v>
      </c>
      <c r="L24" s="122">
        <f t="shared" si="0"/>
        <v>1463.501</v>
      </c>
    </row>
    <row r="25" spans="1:12" ht="16.7">
      <c r="A25" s="15" t="s">
        <v>148</v>
      </c>
      <c r="B25" s="112">
        <v>240531</v>
      </c>
      <c r="C25" s="31">
        <v>7.8E-2</v>
      </c>
      <c r="D25" s="112">
        <v>224172</v>
      </c>
      <c r="E25" s="31">
        <v>293.125</v>
      </c>
      <c r="F25" s="120">
        <f t="shared" si="1"/>
        <v>293.20299999999997</v>
      </c>
      <c r="G25" s="112">
        <v>223927</v>
      </c>
      <c r="H25" s="112">
        <v>223927</v>
      </c>
      <c r="I25">
        <v>12</v>
      </c>
      <c r="J25" s="31">
        <v>1668.3610000000001</v>
      </c>
      <c r="L25" s="122">
        <f t="shared" si="0"/>
        <v>1961.5640000000001</v>
      </c>
    </row>
    <row r="26" spans="1:12" ht="16.7">
      <c r="A26" s="15" t="s">
        <v>149</v>
      </c>
      <c r="B26" s="112">
        <v>241539</v>
      </c>
      <c r="C26" s="31">
        <v>7.8E-2</v>
      </c>
      <c r="D26" s="112">
        <v>225421</v>
      </c>
      <c r="E26" s="31">
        <v>339.28100000000001</v>
      </c>
      <c r="F26" s="120">
        <f t="shared" si="1"/>
        <v>339.35899999999998</v>
      </c>
      <c r="G26" s="112">
        <v>225102</v>
      </c>
      <c r="H26" s="112">
        <v>225102</v>
      </c>
      <c r="I26">
        <v>7</v>
      </c>
      <c r="J26" s="31">
        <v>1213.588</v>
      </c>
      <c r="L26" s="122">
        <f t="shared" si="0"/>
        <v>1552.9469999999999</v>
      </c>
    </row>
    <row r="27" spans="1:12" ht="16.7">
      <c r="A27" s="15" t="s">
        <v>150</v>
      </c>
      <c r="B27" s="112">
        <v>241718</v>
      </c>
      <c r="C27" s="31">
        <v>7.8E-2</v>
      </c>
      <c r="D27" s="112">
        <v>224833</v>
      </c>
      <c r="E27" s="31">
        <v>232.124</v>
      </c>
      <c r="F27" s="120">
        <f t="shared" si="1"/>
        <v>232.202</v>
      </c>
      <c r="G27" s="112">
        <v>224720</v>
      </c>
      <c r="H27" s="112">
        <v>224720</v>
      </c>
      <c r="I27">
        <v>10</v>
      </c>
      <c r="J27" s="31">
        <v>1010.216</v>
      </c>
      <c r="L27" s="122">
        <f t="shared" si="0"/>
        <v>1242.4180000000001</v>
      </c>
    </row>
    <row r="28" spans="1:12" ht="16.7">
      <c r="A28" s="15" t="s">
        <v>151</v>
      </c>
      <c r="B28" s="112">
        <v>241737</v>
      </c>
      <c r="C28" s="31">
        <v>7.8E-2</v>
      </c>
      <c r="D28" s="112">
        <v>224960</v>
      </c>
      <c r="E28" s="31">
        <v>240.75</v>
      </c>
      <c r="F28" s="120">
        <f t="shared" si="1"/>
        <v>240.828</v>
      </c>
      <c r="G28" s="112">
        <v>224832</v>
      </c>
      <c r="H28" s="112">
        <v>224832</v>
      </c>
      <c r="I28">
        <v>17</v>
      </c>
      <c r="J28" s="31">
        <v>3154.047</v>
      </c>
      <c r="L28" s="122">
        <f t="shared" si="0"/>
        <v>3394.875</v>
      </c>
    </row>
    <row r="29" spans="1:12" ht="16.7">
      <c r="A29" s="15" t="s">
        <v>152</v>
      </c>
      <c r="B29" s="112">
        <v>241516</v>
      </c>
      <c r="C29" s="31">
        <v>9.4E-2</v>
      </c>
      <c r="D29" s="112">
        <v>225563</v>
      </c>
      <c r="E29" s="31">
        <v>267.86</v>
      </c>
      <c r="F29" s="120">
        <f t="shared" si="1"/>
        <v>267.95400000000001</v>
      </c>
      <c r="G29" s="112">
        <v>225404</v>
      </c>
      <c r="H29" s="112">
        <v>225404</v>
      </c>
      <c r="I29">
        <v>20</v>
      </c>
      <c r="J29" s="31">
        <v>2090.1239999999998</v>
      </c>
      <c r="L29" s="122">
        <f t="shared" si="0"/>
        <v>2358.078</v>
      </c>
    </row>
    <row r="30" spans="1:12" ht="16.7">
      <c r="A30" s="15" t="s">
        <v>153</v>
      </c>
      <c r="B30" s="112">
        <v>241547</v>
      </c>
      <c r="C30" s="31">
        <v>7.8E-2</v>
      </c>
      <c r="D30" s="112">
        <v>225469</v>
      </c>
      <c r="E30" s="31">
        <v>284.14100000000002</v>
      </c>
      <c r="F30" s="120">
        <f t="shared" si="1"/>
        <v>284.21899999999999</v>
      </c>
      <c r="G30" s="112">
        <v>225253</v>
      </c>
      <c r="H30" s="112">
        <v>225253</v>
      </c>
      <c r="I30">
        <v>19</v>
      </c>
      <c r="J30" s="31">
        <v>3195.7379999999998</v>
      </c>
      <c r="L30" s="122">
        <f t="shared" si="0"/>
        <v>3479.9569999999999</v>
      </c>
    </row>
    <row r="31" spans="1:12" ht="16.7">
      <c r="A31" s="15" t="s">
        <v>154</v>
      </c>
      <c r="B31" s="112">
        <v>241704</v>
      </c>
      <c r="C31" s="31">
        <v>9.4E-2</v>
      </c>
      <c r="D31" s="112">
        <v>225020</v>
      </c>
      <c r="E31" s="31">
        <v>249.56299999999999</v>
      </c>
      <c r="F31" s="120">
        <f t="shared" si="1"/>
        <v>249.65699999999998</v>
      </c>
      <c r="G31" s="112">
        <v>224921</v>
      </c>
      <c r="H31" s="112">
        <v>224921</v>
      </c>
      <c r="I31">
        <v>50</v>
      </c>
      <c r="J31" s="31">
        <v>5398.0510000000004</v>
      </c>
      <c r="L31" s="122">
        <f t="shared" si="0"/>
        <v>5647.7080000000005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0" workbookViewId="0">
      <selection activeCell="H2" sqref="H2:H31"/>
    </sheetView>
  </sheetViews>
  <sheetFormatPr defaultRowHeight="15.7"/>
  <cols>
    <col min="2" max="2" width="11.3125" customWidth="1"/>
    <col min="3" max="3" width="12.5625" customWidth="1"/>
    <col min="4" max="4" width="11.6875" customWidth="1"/>
    <col min="5" max="5" width="12.5625" customWidth="1"/>
    <col min="6" max="6" width="23.125" customWidth="1"/>
    <col min="8" max="8" width="11.5625" customWidth="1"/>
    <col min="13" max="13" width="9.4375" bestFit="1" customWidth="1"/>
  </cols>
  <sheetData>
    <row r="1" spans="1:13" ht="16.7">
      <c r="A1" s="11" t="s">
        <v>121</v>
      </c>
      <c r="B1" s="30" t="s">
        <v>156</v>
      </c>
      <c r="C1" s="30" t="s">
        <v>157</v>
      </c>
      <c r="D1" s="30" t="s">
        <v>158</v>
      </c>
      <c r="E1" s="30" t="s">
        <v>159</v>
      </c>
      <c r="F1" s="34" t="s">
        <v>317</v>
      </c>
      <c r="G1" s="32" t="s">
        <v>122</v>
      </c>
      <c r="H1" s="32" t="s">
        <v>304</v>
      </c>
      <c r="I1" s="32" t="s">
        <v>123</v>
      </c>
      <c r="J1" s="32" t="s">
        <v>124</v>
      </c>
      <c r="M1" s="33" t="s">
        <v>160</v>
      </c>
    </row>
    <row r="2" spans="1:13" ht="16.7">
      <c r="A2" s="15" t="s">
        <v>125</v>
      </c>
      <c r="B2" s="112">
        <v>155407</v>
      </c>
      <c r="C2" s="109">
        <v>1.4999999999999999E-2</v>
      </c>
      <c r="D2" s="113">
        <v>144975</v>
      </c>
      <c r="E2" s="109">
        <v>43.892000000000003</v>
      </c>
      <c r="F2" s="120">
        <f>C2+E2</f>
        <v>43.907000000000004</v>
      </c>
      <c r="G2" s="113">
        <v>144914</v>
      </c>
      <c r="H2" s="113">
        <v>144914</v>
      </c>
      <c r="I2">
        <v>7</v>
      </c>
      <c r="J2" s="109">
        <v>198.922</v>
      </c>
      <c r="L2">
        <v>7</v>
      </c>
      <c r="M2" s="122">
        <f t="shared" ref="M2:M31" si="0">C2+E2+J2</f>
        <v>242.82900000000001</v>
      </c>
    </row>
    <row r="3" spans="1:13" ht="16.7">
      <c r="A3" s="15" t="s">
        <v>126</v>
      </c>
      <c r="B3" s="112">
        <v>155446</v>
      </c>
      <c r="C3" s="109">
        <v>1.6E-2</v>
      </c>
      <c r="D3" s="113">
        <v>144888</v>
      </c>
      <c r="E3" s="109">
        <v>39.637</v>
      </c>
      <c r="F3" s="120">
        <f t="shared" ref="F3:F31" si="1">C3+E3</f>
        <v>39.652999999999999</v>
      </c>
      <c r="G3" s="113">
        <v>144773</v>
      </c>
      <c r="H3" s="113">
        <v>144773</v>
      </c>
      <c r="I3">
        <v>8</v>
      </c>
      <c r="J3" s="109">
        <v>422.45299999999997</v>
      </c>
      <c r="L3">
        <v>8</v>
      </c>
      <c r="M3" s="122">
        <f t="shared" si="0"/>
        <v>462.10599999999999</v>
      </c>
    </row>
    <row r="4" spans="1:13" ht="16.7">
      <c r="A4" s="15" t="s">
        <v>127</v>
      </c>
      <c r="B4" s="112">
        <v>155043</v>
      </c>
      <c r="C4" s="109">
        <v>1.6E-2</v>
      </c>
      <c r="D4" s="113">
        <v>144853</v>
      </c>
      <c r="E4" s="109">
        <v>38.219000000000001</v>
      </c>
      <c r="F4" s="120">
        <f t="shared" si="1"/>
        <v>38.234999999999999</v>
      </c>
      <c r="G4" s="113">
        <v>144796</v>
      </c>
      <c r="H4" s="113">
        <v>144796</v>
      </c>
      <c r="I4">
        <v>13</v>
      </c>
      <c r="J4" s="109">
        <v>491.57799999999997</v>
      </c>
      <c r="L4">
        <v>13</v>
      </c>
      <c r="M4" s="122">
        <f t="shared" si="0"/>
        <v>529.81299999999999</v>
      </c>
    </row>
    <row r="5" spans="1:13" ht="16.7">
      <c r="A5" s="15" t="s">
        <v>128</v>
      </c>
      <c r="B5" s="112">
        <v>154927</v>
      </c>
      <c r="C5" s="109">
        <v>1.6E-2</v>
      </c>
      <c r="D5" s="113">
        <v>144230</v>
      </c>
      <c r="E5" s="109">
        <v>31.905999999999999</v>
      </c>
      <c r="F5" s="120">
        <f t="shared" si="1"/>
        <v>31.921999999999997</v>
      </c>
      <c r="G5" s="113">
        <v>144193</v>
      </c>
      <c r="H5" s="113">
        <v>144193</v>
      </c>
      <c r="I5">
        <v>7</v>
      </c>
      <c r="J5" s="109">
        <v>302.14100000000002</v>
      </c>
      <c r="L5">
        <v>7</v>
      </c>
      <c r="M5" s="122">
        <f t="shared" si="0"/>
        <v>334.06299999999999</v>
      </c>
    </row>
    <row r="6" spans="1:13" ht="16.7">
      <c r="A6" s="15" t="s">
        <v>129</v>
      </c>
      <c r="B6" s="112">
        <v>155505</v>
      </c>
      <c r="C6" s="109">
        <v>1.6E-2</v>
      </c>
      <c r="D6" s="113">
        <v>144893</v>
      </c>
      <c r="E6" s="109">
        <v>35.625</v>
      </c>
      <c r="F6" s="120">
        <f t="shared" si="1"/>
        <v>35.640999999999998</v>
      </c>
      <c r="G6" s="113">
        <v>144852</v>
      </c>
      <c r="H6" s="113">
        <v>144852</v>
      </c>
      <c r="I6">
        <v>28</v>
      </c>
      <c r="J6" s="109">
        <v>1109.9069999999999</v>
      </c>
      <c r="L6">
        <v>28</v>
      </c>
      <c r="M6" s="122">
        <f t="shared" si="0"/>
        <v>1145.548</v>
      </c>
    </row>
    <row r="7" spans="1:13" ht="16.7">
      <c r="A7" s="15" t="s">
        <v>130</v>
      </c>
      <c r="B7" s="112">
        <v>155310</v>
      </c>
      <c r="C7" s="109">
        <v>1.4999999999999999E-2</v>
      </c>
      <c r="D7" s="113">
        <v>144523</v>
      </c>
      <c r="E7" s="109">
        <v>31.780999999999999</v>
      </c>
      <c r="F7" s="120">
        <f t="shared" si="1"/>
        <v>31.795999999999999</v>
      </c>
      <c r="G7" s="113">
        <v>144480</v>
      </c>
      <c r="H7" s="113">
        <v>144480</v>
      </c>
      <c r="I7">
        <v>25</v>
      </c>
      <c r="J7" s="109">
        <v>984.923</v>
      </c>
      <c r="L7">
        <v>25</v>
      </c>
      <c r="M7" s="122">
        <f t="shared" si="0"/>
        <v>1016.7190000000001</v>
      </c>
    </row>
    <row r="8" spans="1:13" ht="16.7">
      <c r="A8" s="15" t="s">
        <v>131</v>
      </c>
      <c r="B8" s="112">
        <v>155417</v>
      </c>
      <c r="C8" s="109">
        <v>1.6E-2</v>
      </c>
      <c r="D8" s="113">
        <v>145010</v>
      </c>
      <c r="E8" s="109">
        <v>36.655999999999999</v>
      </c>
      <c r="F8" s="120">
        <f t="shared" si="1"/>
        <v>36.671999999999997</v>
      </c>
      <c r="G8" s="113">
        <v>144951</v>
      </c>
      <c r="H8" s="113">
        <v>144951</v>
      </c>
      <c r="I8">
        <v>14</v>
      </c>
      <c r="J8" s="109">
        <v>565.01599999999996</v>
      </c>
      <c r="L8">
        <v>14</v>
      </c>
      <c r="M8" s="122">
        <f t="shared" si="0"/>
        <v>601.68799999999999</v>
      </c>
    </row>
    <row r="9" spans="1:13" ht="16.7">
      <c r="A9" s="15" t="s">
        <v>132</v>
      </c>
      <c r="B9" s="112">
        <v>155566</v>
      </c>
      <c r="C9" s="109">
        <v>0</v>
      </c>
      <c r="D9" s="113">
        <v>145072</v>
      </c>
      <c r="E9" s="109">
        <v>31.672000000000001</v>
      </c>
      <c r="F9" s="120">
        <f t="shared" si="1"/>
        <v>31.672000000000001</v>
      </c>
      <c r="G9" s="113">
        <v>145029</v>
      </c>
      <c r="H9" s="113">
        <v>145029</v>
      </c>
      <c r="I9">
        <v>13</v>
      </c>
      <c r="J9" s="109">
        <v>431.67200000000003</v>
      </c>
      <c r="L9">
        <v>13</v>
      </c>
      <c r="M9" s="122">
        <f t="shared" si="0"/>
        <v>463.34400000000005</v>
      </c>
    </row>
    <row r="10" spans="1:13" ht="16.7">
      <c r="A10" s="15" t="s">
        <v>133</v>
      </c>
      <c r="B10" s="112">
        <v>154995</v>
      </c>
      <c r="C10" s="109">
        <v>1.4999999999999999E-2</v>
      </c>
      <c r="D10" s="113">
        <v>144900</v>
      </c>
      <c r="E10" s="109">
        <v>34.171999999999997</v>
      </c>
      <c r="F10" s="120">
        <f t="shared" si="1"/>
        <v>34.186999999999998</v>
      </c>
      <c r="G10" s="113">
        <v>144856</v>
      </c>
      <c r="H10" s="113">
        <v>144856</v>
      </c>
      <c r="I10">
        <v>9</v>
      </c>
      <c r="J10" s="109">
        <v>229.03100000000001</v>
      </c>
      <c r="L10">
        <v>9</v>
      </c>
      <c r="M10" s="122">
        <f t="shared" si="0"/>
        <v>263.21800000000002</v>
      </c>
    </row>
    <row r="11" spans="1:13" ht="16.7">
      <c r="A11" s="15" t="s">
        <v>134</v>
      </c>
      <c r="B11" s="112">
        <v>154883</v>
      </c>
      <c r="C11" s="109">
        <v>1.4999999999999999E-2</v>
      </c>
      <c r="D11" s="113">
        <v>144644</v>
      </c>
      <c r="E11" s="109">
        <v>50.265000000000001</v>
      </c>
      <c r="F11" s="120">
        <f t="shared" si="1"/>
        <v>50.28</v>
      </c>
      <c r="G11" s="113">
        <v>144598</v>
      </c>
      <c r="H11" s="113">
        <v>144598</v>
      </c>
      <c r="I11">
        <v>9</v>
      </c>
      <c r="J11" s="109">
        <v>270</v>
      </c>
      <c r="L11">
        <v>9</v>
      </c>
      <c r="M11" s="122">
        <f t="shared" si="0"/>
        <v>320.27999999999997</v>
      </c>
    </row>
    <row r="12" spans="1:13" ht="16.7">
      <c r="A12" s="15" t="s">
        <v>135</v>
      </c>
      <c r="B12" s="112">
        <v>230461</v>
      </c>
      <c r="C12" s="109">
        <v>4.7E-2</v>
      </c>
      <c r="D12" s="113">
        <v>213684</v>
      </c>
      <c r="E12" s="109">
        <v>81.218999999999994</v>
      </c>
      <c r="F12" s="120">
        <f t="shared" si="1"/>
        <v>81.265999999999991</v>
      </c>
      <c r="G12" s="113">
        <v>213673</v>
      </c>
      <c r="H12" s="113">
        <v>213673</v>
      </c>
      <c r="I12">
        <v>21</v>
      </c>
      <c r="J12" s="109">
        <v>1996.6590000000001</v>
      </c>
      <c r="L12">
        <v>21</v>
      </c>
      <c r="M12" s="122">
        <f t="shared" si="0"/>
        <v>2077.9250000000002</v>
      </c>
    </row>
    <row r="13" spans="1:13" ht="16.7">
      <c r="A13" s="15" t="s">
        <v>136</v>
      </c>
      <c r="B13" s="112">
        <v>230429</v>
      </c>
      <c r="C13" s="109">
        <v>4.7E-2</v>
      </c>
      <c r="D13" s="113">
        <v>213959</v>
      </c>
      <c r="E13" s="109">
        <v>78.593999999999994</v>
      </c>
      <c r="F13" s="120">
        <f t="shared" si="1"/>
        <v>78.640999999999991</v>
      </c>
      <c r="G13" s="113">
        <v>213950</v>
      </c>
      <c r="H13" s="113">
        <v>213950</v>
      </c>
      <c r="I13">
        <v>18</v>
      </c>
      <c r="J13" s="109">
        <v>1022.251</v>
      </c>
      <c r="L13">
        <v>18</v>
      </c>
      <c r="M13" s="122">
        <f t="shared" si="0"/>
        <v>1100.8920000000001</v>
      </c>
    </row>
    <row r="14" spans="1:13" ht="16.7">
      <c r="A14" s="15" t="s">
        <v>137</v>
      </c>
      <c r="B14" s="112">
        <v>230074</v>
      </c>
      <c r="C14" s="109">
        <v>4.7E-2</v>
      </c>
      <c r="D14" s="113">
        <v>213594</v>
      </c>
      <c r="E14" s="109">
        <v>82.546999999999997</v>
      </c>
      <c r="F14" s="120">
        <f t="shared" si="1"/>
        <v>82.593999999999994</v>
      </c>
      <c r="G14" s="113">
        <v>213587</v>
      </c>
      <c r="H14" s="113">
        <v>213587</v>
      </c>
      <c r="I14">
        <v>11</v>
      </c>
      <c r="J14" s="109">
        <v>590.93799999999999</v>
      </c>
      <c r="L14">
        <v>11</v>
      </c>
      <c r="M14" s="122">
        <f t="shared" si="0"/>
        <v>673.53199999999993</v>
      </c>
    </row>
    <row r="15" spans="1:13" ht="16.7">
      <c r="A15" s="15" t="s">
        <v>138</v>
      </c>
      <c r="B15" s="112">
        <v>229715</v>
      </c>
      <c r="C15" s="109">
        <v>4.7E-2</v>
      </c>
      <c r="D15" s="113">
        <v>213583</v>
      </c>
      <c r="E15" s="109">
        <v>93.688000000000002</v>
      </c>
      <c r="F15" s="120">
        <f t="shared" si="1"/>
        <v>93.734999999999999</v>
      </c>
      <c r="G15" s="113">
        <v>213571</v>
      </c>
      <c r="H15" s="113">
        <v>213571</v>
      </c>
      <c r="I15">
        <v>14</v>
      </c>
      <c r="J15" s="109">
        <v>992.97</v>
      </c>
      <c r="L15">
        <v>14</v>
      </c>
      <c r="M15" s="122">
        <f t="shared" si="0"/>
        <v>1086.7049999999999</v>
      </c>
    </row>
    <row r="16" spans="1:13" ht="16.7">
      <c r="A16" s="15" t="s">
        <v>139</v>
      </c>
      <c r="B16" s="112">
        <v>230043</v>
      </c>
      <c r="C16" s="109">
        <v>3.2000000000000001E-2</v>
      </c>
      <c r="D16" s="113">
        <v>213359</v>
      </c>
      <c r="E16" s="109">
        <v>75.858999999999995</v>
      </c>
      <c r="F16" s="120">
        <f t="shared" si="1"/>
        <v>75.890999999999991</v>
      </c>
      <c r="G16" s="113">
        <v>213348</v>
      </c>
      <c r="H16" s="113">
        <v>213348</v>
      </c>
      <c r="I16">
        <v>12</v>
      </c>
      <c r="J16" s="109">
        <v>2348.4560000000001</v>
      </c>
      <c r="L16">
        <v>12</v>
      </c>
      <c r="M16" s="122">
        <f t="shared" si="0"/>
        <v>2424.3470000000002</v>
      </c>
    </row>
    <row r="17" spans="1:13" ht="16.7">
      <c r="A17" s="15" t="s">
        <v>140</v>
      </c>
      <c r="B17" s="112">
        <v>230752</v>
      </c>
      <c r="C17" s="109">
        <v>4.7E-2</v>
      </c>
      <c r="D17" s="113">
        <v>214238</v>
      </c>
      <c r="E17" s="109">
        <v>85.25</v>
      </c>
      <c r="F17" s="120">
        <f t="shared" si="1"/>
        <v>85.296999999999997</v>
      </c>
      <c r="G17" s="113">
        <v>214230</v>
      </c>
      <c r="H17" s="113">
        <v>214230</v>
      </c>
      <c r="I17">
        <v>14</v>
      </c>
      <c r="J17" s="109">
        <v>676.5</v>
      </c>
      <c r="L17">
        <v>14</v>
      </c>
      <c r="M17" s="122">
        <f t="shared" si="0"/>
        <v>761.79700000000003</v>
      </c>
    </row>
    <row r="18" spans="1:13" ht="16.7">
      <c r="A18" s="15" t="s">
        <v>141</v>
      </c>
      <c r="B18" s="112">
        <v>229701</v>
      </c>
      <c r="C18" s="109">
        <v>4.7E-2</v>
      </c>
      <c r="D18" s="113">
        <v>213732</v>
      </c>
      <c r="E18" s="109">
        <v>88.984999999999999</v>
      </c>
      <c r="F18" s="120">
        <f t="shared" si="1"/>
        <v>89.031999999999996</v>
      </c>
      <c r="G18" s="113">
        <v>213718</v>
      </c>
      <c r="H18" s="113">
        <v>213718</v>
      </c>
      <c r="I18">
        <v>6</v>
      </c>
      <c r="J18" s="109">
        <v>291.68700000000001</v>
      </c>
      <c r="L18">
        <v>6</v>
      </c>
      <c r="M18" s="122">
        <f t="shared" si="0"/>
        <v>380.71899999999999</v>
      </c>
    </row>
    <row r="19" spans="1:13" ht="16.7">
      <c r="A19" s="15" t="s">
        <v>142</v>
      </c>
      <c r="B19" s="112">
        <v>229997</v>
      </c>
      <c r="C19" s="109">
        <v>3.1E-2</v>
      </c>
      <c r="D19" s="113">
        <v>213934</v>
      </c>
      <c r="E19" s="109">
        <v>76.421999999999997</v>
      </c>
      <c r="F19" s="120">
        <f t="shared" si="1"/>
        <v>76.453000000000003</v>
      </c>
      <c r="G19" s="113">
        <v>213920</v>
      </c>
      <c r="H19" s="113">
        <v>213920</v>
      </c>
      <c r="I19">
        <v>20</v>
      </c>
      <c r="J19" s="109">
        <v>1932.268</v>
      </c>
      <c r="L19">
        <v>20</v>
      </c>
      <c r="M19" s="122">
        <f t="shared" si="0"/>
        <v>2008.721</v>
      </c>
    </row>
    <row r="20" spans="1:13" ht="16.7">
      <c r="A20" s="15" t="s">
        <v>143</v>
      </c>
      <c r="B20" s="112">
        <v>229763</v>
      </c>
      <c r="C20" s="109">
        <v>3.2000000000000001E-2</v>
      </c>
      <c r="D20" s="113">
        <v>213524</v>
      </c>
      <c r="E20" s="109">
        <v>77.358999999999995</v>
      </c>
      <c r="F20" s="120">
        <f t="shared" si="1"/>
        <v>77.390999999999991</v>
      </c>
      <c r="G20" s="113">
        <v>213514</v>
      </c>
      <c r="H20" s="113">
        <v>213514</v>
      </c>
      <c r="I20">
        <v>24</v>
      </c>
      <c r="J20" s="109">
        <v>2348.94</v>
      </c>
      <c r="L20">
        <v>24</v>
      </c>
      <c r="M20" s="122">
        <f t="shared" si="0"/>
        <v>2426.3310000000001</v>
      </c>
    </row>
    <row r="21" spans="1:13" ht="16.7">
      <c r="A21" s="15" t="s">
        <v>144</v>
      </c>
      <c r="B21" s="112">
        <v>229842</v>
      </c>
      <c r="C21" s="109">
        <v>4.7E-2</v>
      </c>
      <c r="D21" s="113">
        <v>213242</v>
      </c>
      <c r="E21" s="109">
        <v>78.171999999999997</v>
      </c>
      <c r="F21" s="120">
        <f t="shared" si="1"/>
        <v>78.218999999999994</v>
      </c>
      <c r="G21" s="113">
        <v>213231</v>
      </c>
      <c r="H21" s="113">
        <v>213231</v>
      </c>
      <c r="I21">
        <v>13</v>
      </c>
      <c r="J21" s="109">
        <v>1204.72</v>
      </c>
      <c r="L21">
        <v>13</v>
      </c>
      <c r="M21" s="122">
        <f t="shared" si="0"/>
        <v>1282.9390000000001</v>
      </c>
    </row>
    <row r="22" spans="1:13" ht="16.7">
      <c r="A22" s="15" t="s">
        <v>145</v>
      </c>
      <c r="B22" s="112">
        <v>304869</v>
      </c>
      <c r="C22" s="109">
        <v>7.8E-2</v>
      </c>
      <c r="D22" s="113">
        <v>282702</v>
      </c>
      <c r="E22" s="109">
        <v>189.96899999999999</v>
      </c>
      <c r="F22" s="120">
        <f t="shared" si="1"/>
        <v>190.047</v>
      </c>
      <c r="G22" s="113">
        <v>282646</v>
      </c>
      <c r="H22" s="113">
        <v>282646</v>
      </c>
      <c r="I22">
        <v>7</v>
      </c>
      <c r="J22" s="109">
        <v>905.173</v>
      </c>
      <c r="L22">
        <v>7</v>
      </c>
      <c r="M22" s="122">
        <f t="shared" si="0"/>
        <v>1095.22</v>
      </c>
    </row>
    <row r="23" spans="1:13" ht="16.7">
      <c r="A23" s="15" t="s">
        <v>146</v>
      </c>
      <c r="B23" s="112">
        <v>304575</v>
      </c>
      <c r="C23" s="109">
        <v>9.4E-2</v>
      </c>
      <c r="D23" s="113">
        <v>282477</v>
      </c>
      <c r="E23" s="109">
        <v>212.672</v>
      </c>
      <c r="F23" s="120">
        <f t="shared" si="1"/>
        <v>212.76599999999999</v>
      </c>
      <c r="G23" s="113">
        <v>282423</v>
      </c>
      <c r="H23" s="113">
        <v>282423</v>
      </c>
      <c r="I23">
        <v>41</v>
      </c>
      <c r="J23" s="109">
        <v>5444.2879999999996</v>
      </c>
      <c r="L23">
        <v>41</v>
      </c>
      <c r="M23" s="122">
        <f t="shared" si="0"/>
        <v>5657.0539999999992</v>
      </c>
    </row>
    <row r="24" spans="1:13" ht="16.7">
      <c r="A24" s="15" t="s">
        <v>147</v>
      </c>
      <c r="B24" s="112">
        <v>304519</v>
      </c>
      <c r="C24" s="109">
        <v>9.2999999999999999E-2</v>
      </c>
      <c r="D24" s="113">
        <v>282138</v>
      </c>
      <c r="E24" s="109">
        <v>197.28200000000001</v>
      </c>
      <c r="F24" s="120">
        <f t="shared" si="1"/>
        <v>197.375</v>
      </c>
      <c r="G24" s="113">
        <v>282045</v>
      </c>
      <c r="H24" s="113">
        <v>282045</v>
      </c>
      <c r="I24">
        <v>16</v>
      </c>
      <c r="J24" s="109">
        <v>1548.2360000000001</v>
      </c>
      <c r="L24">
        <v>16</v>
      </c>
      <c r="M24" s="122">
        <f t="shared" si="0"/>
        <v>1745.6110000000001</v>
      </c>
    </row>
    <row r="25" spans="1:13" ht="16.7">
      <c r="A25" s="15" t="s">
        <v>148</v>
      </c>
      <c r="B25" s="112">
        <v>303696</v>
      </c>
      <c r="C25" s="109">
        <v>9.2999999999999999E-2</v>
      </c>
      <c r="D25" s="113">
        <v>281330</v>
      </c>
      <c r="E25" s="109">
        <v>195.047</v>
      </c>
      <c r="F25" s="120">
        <f t="shared" si="1"/>
        <v>195.14</v>
      </c>
      <c r="G25" s="113">
        <v>281275</v>
      </c>
      <c r="H25" s="113">
        <v>281275</v>
      </c>
      <c r="I25">
        <v>10</v>
      </c>
      <c r="J25" s="109">
        <v>1455.5170000000001</v>
      </c>
      <c r="L25">
        <v>10</v>
      </c>
      <c r="M25" s="122">
        <f t="shared" si="0"/>
        <v>1650.6570000000002</v>
      </c>
    </row>
    <row r="26" spans="1:13" ht="16.7">
      <c r="A26" s="15" t="s">
        <v>149</v>
      </c>
      <c r="B26" s="112">
        <v>303565</v>
      </c>
      <c r="C26" s="109">
        <v>9.4E-2</v>
      </c>
      <c r="D26" s="113">
        <v>281916</v>
      </c>
      <c r="E26" s="109">
        <v>212.51599999999999</v>
      </c>
      <c r="F26" s="120">
        <f t="shared" si="1"/>
        <v>212.60999999999999</v>
      </c>
      <c r="G26" s="113">
        <v>281823</v>
      </c>
      <c r="H26" s="113">
        <v>281823</v>
      </c>
      <c r="I26">
        <v>7</v>
      </c>
      <c r="J26" s="109">
        <v>738.37599999999998</v>
      </c>
      <c r="L26">
        <v>7</v>
      </c>
      <c r="M26" s="122">
        <f t="shared" si="0"/>
        <v>950.98599999999999</v>
      </c>
    </row>
    <row r="27" spans="1:13" ht="16.7">
      <c r="A27" s="15" t="s">
        <v>150</v>
      </c>
      <c r="B27" s="112">
        <v>303817</v>
      </c>
      <c r="C27" s="109">
        <v>7.8E-2</v>
      </c>
      <c r="D27" s="113">
        <v>282301</v>
      </c>
      <c r="E27" s="109">
        <v>192.78200000000001</v>
      </c>
      <c r="F27" s="120">
        <f t="shared" si="1"/>
        <v>192.86</v>
      </c>
      <c r="G27" s="113">
        <v>282233</v>
      </c>
      <c r="H27" s="113">
        <v>282233</v>
      </c>
      <c r="I27">
        <v>8</v>
      </c>
      <c r="J27" s="109">
        <v>1044.579</v>
      </c>
      <c r="L27">
        <v>8</v>
      </c>
      <c r="M27" s="122">
        <f t="shared" si="0"/>
        <v>1237.4389999999999</v>
      </c>
    </row>
    <row r="28" spans="1:13" ht="16.7">
      <c r="A28" s="15" t="s">
        <v>151</v>
      </c>
      <c r="B28" s="112">
        <v>304217</v>
      </c>
      <c r="C28" s="109">
        <v>7.8E-2</v>
      </c>
      <c r="D28" s="113">
        <v>282121</v>
      </c>
      <c r="E28" s="109">
        <v>187.68799999999999</v>
      </c>
      <c r="F28" s="120">
        <f t="shared" si="1"/>
        <v>187.76599999999999</v>
      </c>
      <c r="G28" s="113">
        <v>282054</v>
      </c>
      <c r="H28" s="113">
        <v>282054</v>
      </c>
      <c r="I28">
        <v>21</v>
      </c>
      <c r="J28" s="109">
        <v>2026.893</v>
      </c>
      <c r="L28">
        <v>21</v>
      </c>
      <c r="M28" s="122">
        <f t="shared" si="0"/>
        <v>2214.6590000000001</v>
      </c>
    </row>
    <row r="29" spans="1:13" ht="16.7">
      <c r="A29" s="15" t="s">
        <v>152</v>
      </c>
      <c r="B29" s="112">
        <v>304128</v>
      </c>
      <c r="C29" s="109">
        <v>7.9000000000000001E-2</v>
      </c>
      <c r="D29" s="113">
        <v>282261</v>
      </c>
      <c r="E29" s="109">
        <v>206.71899999999999</v>
      </c>
      <c r="F29" s="120">
        <f t="shared" si="1"/>
        <v>206.798</v>
      </c>
      <c r="G29" s="113">
        <v>282191</v>
      </c>
      <c r="H29" s="113">
        <v>282191</v>
      </c>
      <c r="I29">
        <v>7</v>
      </c>
      <c r="J29" s="109">
        <v>592.20299999999997</v>
      </c>
      <c r="L29">
        <v>7</v>
      </c>
      <c r="M29" s="122">
        <f t="shared" si="0"/>
        <v>799.00099999999998</v>
      </c>
    </row>
    <row r="30" spans="1:13" ht="16.7">
      <c r="A30" s="15" t="s">
        <v>153</v>
      </c>
      <c r="B30" s="112">
        <v>304440</v>
      </c>
      <c r="C30" s="109">
        <v>7.8E-2</v>
      </c>
      <c r="D30" s="113">
        <v>282183</v>
      </c>
      <c r="E30" s="109">
        <v>203.21899999999999</v>
      </c>
      <c r="F30" s="120">
        <f t="shared" si="1"/>
        <v>203.297</v>
      </c>
      <c r="G30" s="113">
        <v>282105</v>
      </c>
      <c r="H30" s="113">
        <v>282105</v>
      </c>
      <c r="I30">
        <v>18</v>
      </c>
      <c r="J30" s="109">
        <v>2719.6280000000002</v>
      </c>
      <c r="L30">
        <v>18</v>
      </c>
      <c r="M30" s="122">
        <f t="shared" si="0"/>
        <v>2922.9250000000002</v>
      </c>
    </row>
    <row r="31" spans="1:13" ht="16.7">
      <c r="A31" s="15" t="s">
        <v>154</v>
      </c>
      <c r="B31" s="112">
        <v>304334</v>
      </c>
      <c r="C31" s="109">
        <v>9.2999999999999999E-2</v>
      </c>
      <c r="D31" s="113">
        <v>281923</v>
      </c>
      <c r="E31" s="109">
        <v>187.26599999999999</v>
      </c>
      <c r="F31" s="120">
        <f t="shared" si="1"/>
        <v>187.35899999999998</v>
      </c>
      <c r="G31" s="113">
        <v>281874</v>
      </c>
      <c r="H31" s="113">
        <v>281874</v>
      </c>
      <c r="I31">
        <v>22</v>
      </c>
      <c r="J31" s="109">
        <v>4337.7240000000002</v>
      </c>
      <c r="L31">
        <v>22</v>
      </c>
      <c r="M31" s="122">
        <f t="shared" si="0"/>
        <v>4525.0830000000005</v>
      </c>
    </row>
    <row r="32" spans="1:13">
      <c r="C32" s="112"/>
      <c r="D32" s="112"/>
    </row>
    <row r="33" spans="3:4">
      <c r="C33" s="112"/>
      <c r="D33" s="112"/>
    </row>
    <row r="34" spans="3:4">
      <c r="C34" s="112"/>
      <c r="D34" s="112"/>
    </row>
    <row r="35" spans="3:4">
      <c r="C35" s="112"/>
      <c r="D35" s="112"/>
    </row>
  </sheetData>
  <phoneticPr fontId="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H2" sqref="H2:H31"/>
    </sheetView>
  </sheetViews>
  <sheetFormatPr defaultRowHeight="15.7"/>
  <cols>
    <col min="1" max="1" width="8.125" customWidth="1"/>
    <col min="2" max="2" width="13" customWidth="1"/>
    <col min="3" max="3" width="12.3125" customWidth="1"/>
    <col min="4" max="4" width="11.875" customWidth="1"/>
    <col min="5" max="5" width="12.3125" customWidth="1"/>
    <col min="6" max="6" width="23.125" customWidth="1"/>
    <col min="8" max="8" width="14.125" customWidth="1"/>
    <col min="10" max="10" width="11" customWidth="1"/>
    <col min="13" max="13" width="11.6875" customWidth="1"/>
  </cols>
  <sheetData>
    <row r="1" spans="1:13" ht="16.7">
      <c r="A1" s="11" t="s">
        <v>121</v>
      </c>
      <c r="B1" s="30" t="s">
        <v>156</v>
      </c>
      <c r="C1" s="30" t="s">
        <v>157</v>
      </c>
      <c r="D1" s="30" t="s">
        <v>158</v>
      </c>
      <c r="E1" s="30" t="s">
        <v>159</v>
      </c>
      <c r="F1" s="34" t="s">
        <v>317</v>
      </c>
      <c r="G1" s="32" t="s">
        <v>122</v>
      </c>
      <c r="H1" s="32" t="s">
        <v>304</v>
      </c>
      <c r="I1" s="32" t="s">
        <v>123</v>
      </c>
      <c r="J1" s="32" t="s">
        <v>124</v>
      </c>
      <c r="M1" s="33" t="s">
        <v>160</v>
      </c>
    </row>
    <row r="2" spans="1:13" ht="16.7">
      <c r="A2" s="15" t="s">
        <v>125</v>
      </c>
      <c r="B2" s="112">
        <v>172702</v>
      </c>
      <c r="C2" s="120">
        <v>1.6E-2</v>
      </c>
      <c r="D2" s="112">
        <v>160085</v>
      </c>
      <c r="E2" s="120">
        <v>31.734000000000002</v>
      </c>
      <c r="F2" s="120">
        <f>C2+E2</f>
        <v>31.75</v>
      </c>
      <c r="G2" s="112">
        <v>160050</v>
      </c>
      <c r="H2" s="112">
        <v>160050</v>
      </c>
      <c r="I2">
        <v>15</v>
      </c>
      <c r="J2" s="120">
        <v>523.875</v>
      </c>
      <c r="K2" s="120"/>
      <c r="L2">
        <v>15</v>
      </c>
      <c r="M2" s="123">
        <f t="shared" ref="M2:M31" si="0">C2+E2+J2</f>
        <v>555.625</v>
      </c>
    </row>
    <row r="3" spans="1:13" ht="16.7">
      <c r="A3" s="15" t="s">
        <v>126</v>
      </c>
      <c r="B3" s="112">
        <v>172214</v>
      </c>
      <c r="C3" s="120">
        <v>1.6E-2</v>
      </c>
      <c r="D3" s="112">
        <v>160017</v>
      </c>
      <c r="E3" s="120">
        <v>31.077999999999999</v>
      </c>
      <c r="F3" s="120">
        <f t="shared" ref="F3:F31" si="1">C3+E3</f>
        <v>31.093999999999998</v>
      </c>
      <c r="G3" s="112">
        <v>159914</v>
      </c>
      <c r="H3" s="112">
        <v>159914</v>
      </c>
      <c r="I3">
        <v>13</v>
      </c>
      <c r="J3" s="120">
        <v>461.82799999999997</v>
      </c>
      <c r="K3" s="120"/>
      <c r="L3">
        <v>13</v>
      </c>
      <c r="M3" s="123">
        <f t="shared" si="0"/>
        <v>492.92199999999997</v>
      </c>
    </row>
    <row r="4" spans="1:13" ht="16.7">
      <c r="A4" s="15" t="s">
        <v>127</v>
      </c>
      <c r="B4" s="112">
        <v>172188</v>
      </c>
      <c r="C4" s="120">
        <v>1.4999999999999999E-2</v>
      </c>
      <c r="D4" s="112">
        <v>160029</v>
      </c>
      <c r="E4" s="120">
        <v>33.969000000000001</v>
      </c>
      <c r="F4" s="120">
        <f t="shared" si="1"/>
        <v>33.984000000000002</v>
      </c>
      <c r="G4" s="112">
        <v>160004</v>
      </c>
      <c r="H4" s="112">
        <v>160004</v>
      </c>
      <c r="I4">
        <v>17</v>
      </c>
      <c r="J4" s="120">
        <v>546.73500000000001</v>
      </c>
      <c r="K4" s="120"/>
      <c r="L4">
        <v>17</v>
      </c>
      <c r="M4" s="123">
        <f t="shared" si="0"/>
        <v>580.71900000000005</v>
      </c>
    </row>
    <row r="5" spans="1:13" ht="16.7">
      <c r="A5" s="15" t="s">
        <v>128</v>
      </c>
      <c r="B5" s="112">
        <v>171459</v>
      </c>
      <c r="C5" s="120">
        <v>1.6E-2</v>
      </c>
      <c r="D5" s="112">
        <v>159417</v>
      </c>
      <c r="E5" s="120">
        <v>27.844000000000001</v>
      </c>
      <c r="F5" s="120">
        <f t="shared" si="1"/>
        <v>27.86</v>
      </c>
      <c r="G5" s="112">
        <v>159385</v>
      </c>
      <c r="H5" s="112">
        <v>159385</v>
      </c>
      <c r="I5">
        <v>7</v>
      </c>
      <c r="J5" s="120">
        <v>199.39</v>
      </c>
      <c r="K5" s="120"/>
      <c r="L5">
        <v>7</v>
      </c>
      <c r="M5" s="123">
        <f t="shared" si="0"/>
        <v>227.25</v>
      </c>
    </row>
    <row r="6" spans="1:13" ht="16.7">
      <c r="A6" s="15" t="s">
        <v>129</v>
      </c>
      <c r="B6" s="112">
        <v>172273</v>
      </c>
      <c r="C6" s="120">
        <v>1.6E-2</v>
      </c>
      <c r="D6" s="112">
        <v>160166</v>
      </c>
      <c r="E6" s="120">
        <v>31.530999999999999</v>
      </c>
      <c r="F6" s="120">
        <f t="shared" si="1"/>
        <v>31.546999999999997</v>
      </c>
      <c r="G6" s="112">
        <v>160130</v>
      </c>
      <c r="H6" s="112">
        <v>160130</v>
      </c>
      <c r="I6">
        <v>28</v>
      </c>
      <c r="J6" s="120">
        <v>1162.1110000000001</v>
      </c>
      <c r="K6" s="120"/>
      <c r="L6">
        <v>28</v>
      </c>
      <c r="M6" s="123">
        <f t="shared" si="0"/>
        <v>1193.6580000000001</v>
      </c>
    </row>
    <row r="7" spans="1:13" ht="16.7">
      <c r="A7" s="15" t="s">
        <v>130</v>
      </c>
      <c r="B7" s="112">
        <v>172267</v>
      </c>
      <c r="C7" s="120">
        <v>1.6E-2</v>
      </c>
      <c r="D7" s="112">
        <v>159796</v>
      </c>
      <c r="E7" s="120">
        <v>29.109000000000002</v>
      </c>
      <c r="F7" s="120">
        <f t="shared" si="1"/>
        <v>29.125</v>
      </c>
      <c r="G7" s="112">
        <v>159758</v>
      </c>
      <c r="H7" s="112">
        <v>159758</v>
      </c>
      <c r="I7">
        <v>8</v>
      </c>
      <c r="J7" s="120">
        <v>164.84299999999999</v>
      </c>
      <c r="K7" s="120"/>
      <c r="L7">
        <v>8</v>
      </c>
      <c r="M7" s="123">
        <f t="shared" si="0"/>
        <v>193.96799999999999</v>
      </c>
    </row>
    <row r="8" spans="1:13" ht="16.7">
      <c r="A8" s="15" t="s">
        <v>131</v>
      </c>
      <c r="B8" s="112">
        <v>172203</v>
      </c>
      <c r="C8" s="120">
        <v>1.6E-2</v>
      </c>
      <c r="D8" s="112">
        <v>160106</v>
      </c>
      <c r="E8" s="120">
        <v>30.780999999999999</v>
      </c>
      <c r="F8" s="120">
        <f t="shared" si="1"/>
        <v>30.796999999999997</v>
      </c>
      <c r="G8" s="112">
        <v>160085</v>
      </c>
      <c r="H8" s="112">
        <v>160085</v>
      </c>
      <c r="I8">
        <v>55</v>
      </c>
      <c r="J8" s="120">
        <v>2492.1909999999998</v>
      </c>
      <c r="K8" s="120"/>
      <c r="L8">
        <v>55</v>
      </c>
      <c r="M8" s="123">
        <f t="shared" si="0"/>
        <v>2522.9879999999998</v>
      </c>
    </row>
    <row r="9" spans="1:13" ht="16.7">
      <c r="A9" s="15" t="s">
        <v>132</v>
      </c>
      <c r="B9" s="112">
        <v>172565</v>
      </c>
      <c r="C9" s="120">
        <v>1.6E-2</v>
      </c>
      <c r="D9" s="112">
        <v>160312</v>
      </c>
      <c r="E9" s="120">
        <v>31.187000000000001</v>
      </c>
      <c r="F9" s="120">
        <f t="shared" si="1"/>
        <v>31.202999999999999</v>
      </c>
      <c r="G9" s="112">
        <v>160280</v>
      </c>
      <c r="H9" s="112">
        <v>160280</v>
      </c>
      <c r="I9">
        <v>20</v>
      </c>
      <c r="J9" s="120">
        <v>631.78200000000004</v>
      </c>
      <c r="K9" s="120"/>
      <c r="L9">
        <v>20</v>
      </c>
      <c r="M9" s="123">
        <f t="shared" si="0"/>
        <v>662.98500000000001</v>
      </c>
    </row>
    <row r="10" spans="1:13" ht="16.7">
      <c r="A10" s="15" t="s">
        <v>133</v>
      </c>
      <c r="B10" s="112">
        <v>172019</v>
      </c>
      <c r="C10" s="120">
        <v>1.6E-2</v>
      </c>
      <c r="D10" s="112">
        <v>160264</v>
      </c>
      <c r="E10" s="120">
        <v>28.827999999999999</v>
      </c>
      <c r="F10" s="120">
        <f t="shared" si="1"/>
        <v>28.843999999999998</v>
      </c>
      <c r="G10" s="112">
        <v>160224</v>
      </c>
      <c r="H10" s="112">
        <v>160224</v>
      </c>
      <c r="I10">
        <v>11</v>
      </c>
      <c r="J10" s="120">
        <v>657.03200000000004</v>
      </c>
      <c r="K10" s="120"/>
      <c r="L10">
        <v>11</v>
      </c>
      <c r="M10" s="123">
        <f t="shared" si="0"/>
        <v>685.87600000000009</v>
      </c>
    </row>
    <row r="11" spans="1:13" ht="16.7">
      <c r="A11" s="15" t="s">
        <v>134</v>
      </c>
      <c r="B11" s="112">
        <v>171956</v>
      </c>
      <c r="C11" s="120">
        <v>1.6E-2</v>
      </c>
      <c r="D11" s="112">
        <v>159851</v>
      </c>
      <c r="E11" s="120">
        <v>28.405999999999999</v>
      </c>
      <c r="F11" s="120">
        <f t="shared" si="1"/>
        <v>28.421999999999997</v>
      </c>
      <c r="G11" s="112">
        <v>159829</v>
      </c>
      <c r="H11" s="112">
        <v>159829</v>
      </c>
      <c r="I11">
        <v>65</v>
      </c>
      <c r="J11" s="120">
        <v>2577.2530000000002</v>
      </c>
      <c r="K11" s="120"/>
      <c r="L11">
        <v>65</v>
      </c>
      <c r="M11" s="123">
        <f t="shared" si="0"/>
        <v>2605.6750000000002</v>
      </c>
    </row>
    <row r="12" spans="1:13" ht="16.7">
      <c r="A12" s="15" t="s">
        <v>135</v>
      </c>
      <c r="B12" s="112">
        <v>254927</v>
      </c>
      <c r="C12" s="120">
        <v>4.7E-2</v>
      </c>
      <c r="D12" s="112">
        <v>247119</v>
      </c>
      <c r="E12" s="120">
        <v>471.548</v>
      </c>
      <c r="F12" s="120">
        <f t="shared" si="1"/>
        <v>471.59500000000003</v>
      </c>
      <c r="G12" s="112">
        <v>236101</v>
      </c>
      <c r="H12" s="112">
        <v>236101</v>
      </c>
      <c r="I12">
        <v>8</v>
      </c>
      <c r="J12" s="120">
        <v>1033.3920000000001</v>
      </c>
      <c r="K12" s="120"/>
      <c r="L12">
        <v>8</v>
      </c>
      <c r="M12" s="123">
        <f t="shared" si="0"/>
        <v>1504.9870000000001</v>
      </c>
    </row>
    <row r="13" spans="1:13" ht="16.7">
      <c r="A13" s="15" t="s">
        <v>136</v>
      </c>
      <c r="B13" s="112">
        <v>255898</v>
      </c>
      <c r="C13" s="120">
        <v>4.5999999999999999E-2</v>
      </c>
      <c r="D13" s="112">
        <v>236665</v>
      </c>
      <c r="E13" s="120">
        <v>87.421999999999997</v>
      </c>
      <c r="F13" s="120">
        <f t="shared" si="1"/>
        <v>87.468000000000004</v>
      </c>
      <c r="G13" s="112">
        <v>236655</v>
      </c>
      <c r="H13" s="112">
        <v>236655</v>
      </c>
      <c r="I13">
        <v>27</v>
      </c>
      <c r="J13" s="120">
        <v>1882.346</v>
      </c>
      <c r="K13" s="120"/>
      <c r="L13">
        <v>27</v>
      </c>
      <c r="M13" s="123">
        <f t="shared" si="0"/>
        <v>1969.8140000000001</v>
      </c>
    </row>
    <row r="14" spans="1:13" ht="16.7">
      <c r="A14" s="15" t="s">
        <v>137</v>
      </c>
      <c r="B14" s="112">
        <v>254548</v>
      </c>
      <c r="C14" s="120">
        <v>3.1E-2</v>
      </c>
      <c r="D14" s="112">
        <v>235994</v>
      </c>
      <c r="E14" s="120">
        <v>81.921999999999997</v>
      </c>
      <c r="F14" s="120">
        <f t="shared" si="1"/>
        <v>81.953000000000003</v>
      </c>
      <c r="G14" s="112">
        <v>235983</v>
      </c>
      <c r="H14" s="112">
        <v>235983</v>
      </c>
      <c r="I14">
        <v>9</v>
      </c>
      <c r="J14" s="120">
        <v>622.71900000000005</v>
      </c>
      <c r="K14" s="120"/>
      <c r="L14">
        <v>9</v>
      </c>
      <c r="M14" s="123">
        <f t="shared" si="0"/>
        <v>704.67200000000003</v>
      </c>
    </row>
    <row r="15" spans="1:13" ht="16.7">
      <c r="A15" s="15" t="s">
        <v>138</v>
      </c>
      <c r="B15" s="112">
        <v>254692</v>
      </c>
      <c r="C15" s="120">
        <v>4.5999999999999999E-2</v>
      </c>
      <c r="D15" s="112">
        <v>236348</v>
      </c>
      <c r="E15" s="120">
        <v>85.468999999999994</v>
      </c>
      <c r="F15" s="120">
        <f t="shared" si="1"/>
        <v>85.515000000000001</v>
      </c>
      <c r="G15" s="112">
        <v>236336</v>
      </c>
      <c r="H15" s="112">
        <v>236336</v>
      </c>
      <c r="I15">
        <v>10</v>
      </c>
      <c r="J15" s="120">
        <v>807.40700000000004</v>
      </c>
      <c r="K15" s="120"/>
      <c r="L15">
        <v>10</v>
      </c>
      <c r="M15" s="123">
        <f t="shared" si="0"/>
        <v>892.92200000000003</v>
      </c>
    </row>
    <row r="16" spans="1:13" ht="16.7">
      <c r="A16" s="15" t="s">
        <v>139</v>
      </c>
      <c r="B16" s="112">
        <v>254657</v>
      </c>
      <c r="C16" s="120">
        <v>3.2000000000000001E-2</v>
      </c>
      <c r="D16" s="112">
        <v>246755</v>
      </c>
      <c r="E16" s="120">
        <v>510.50099999999998</v>
      </c>
      <c r="F16" s="120">
        <f t="shared" si="1"/>
        <v>510.53299999999996</v>
      </c>
      <c r="G16" s="112">
        <v>235963</v>
      </c>
      <c r="H16" s="112">
        <v>235963</v>
      </c>
      <c r="I16">
        <v>3</v>
      </c>
      <c r="J16" s="120">
        <v>189.15600000000001</v>
      </c>
      <c r="K16" s="120"/>
      <c r="L16">
        <v>3</v>
      </c>
      <c r="M16" s="123">
        <f t="shared" si="0"/>
        <v>699.68899999999996</v>
      </c>
    </row>
    <row r="17" spans="1:13" ht="16.7">
      <c r="A17" s="15" t="s">
        <v>140</v>
      </c>
      <c r="B17" s="112">
        <v>255559</v>
      </c>
      <c r="C17" s="120">
        <v>3.1E-2</v>
      </c>
      <c r="D17" s="112">
        <v>236737</v>
      </c>
      <c r="E17" s="120">
        <v>82.641000000000005</v>
      </c>
      <c r="F17" s="120">
        <f t="shared" si="1"/>
        <v>82.672000000000011</v>
      </c>
      <c r="G17" s="112">
        <v>236723</v>
      </c>
      <c r="H17" s="112">
        <v>236723</v>
      </c>
      <c r="I17">
        <v>10</v>
      </c>
      <c r="J17" s="120">
        <v>981.34500000000003</v>
      </c>
      <c r="K17" s="120"/>
      <c r="L17">
        <v>10</v>
      </c>
      <c r="M17" s="123">
        <f t="shared" si="0"/>
        <v>1064.0170000000001</v>
      </c>
    </row>
    <row r="18" spans="1:13" ht="16.7">
      <c r="A18" s="15" t="s">
        <v>141</v>
      </c>
      <c r="B18" s="112">
        <v>255350</v>
      </c>
      <c r="C18" s="120">
        <v>4.7E-2</v>
      </c>
      <c r="D18" s="112">
        <v>237329</v>
      </c>
      <c r="E18" s="120">
        <v>240.125</v>
      </c>
      <c r="F18" s="120">
        <f t="shared" si="1"/>
        <v>240.172</v>
      </c>
      <c r="G18" s="112">
        <v>236143</v>
      </c>
      <c r="H18" s="112">
        <v>236143</v>
      </c>
      <c r="I18">
        <v>12</v>
      </c>
      <c r="J18" s="120">
        <v>632.36</v>
      </c>
      <c r="K18" s="120"/>
      <c r="L18">
        <v>12</v>
      </c>
      <c r="M18" s="123">
        <f t="shared" si="0"/>
        <v>872.53200000000004</v>
      </c>
    </row>
    <row r="19" spans="1:13" ht="16.7">
      <c r="A19" s="15" t="s">
        <v>142</v>
      </c>
      <c r="B19" s="112">
        <v>255105</v>
      </c>
      <c r="C19" s="120">
        <v>3.1E-2</v>
      </c>
      <c r="D19" s="112">
        <v>236640</v>
      </c>
      <c r="E19" s="120">
        <v>85.233999999999995</v>
      </c>
      <c r="F19" s="120">
        <f t="shared" si="1"/>
        <v>85.265000000000001</v>
      </c>
      <c r="G19" s="112">
        <v>236630</v>
      </c>
      <c r="H19" s="112">
        <v>236630</v>
      </c>
      <c r="I19">
        <v>11</v>
      </c>
      <c r="J19" s="120">
        <v>1036.704</v>
      </c>
      <c r="K19" s="120"/>
      <c r="L19">
        <v>11</v>
      </c>
      <c r="M19" s="123">
        <f t="shared" si="0"/>
        <v>1121.9690000000001</v>
      </c>
    </row>
    <row r="20" spans="1:13" ht="16.7">
      <c r="A20" s="15" t="s">
        <v>143</v>
      </c>
      <c r="B20" s="112">
        <v>254534</v>
      </c>
      <c r="C20" s="120">
        <v>4.7E-2</v>
      </c>
      <c r="D20" s="112">
        <v>236114</v>
      </c>
      <c r="E20" s="120">
        <v>81.563000000000002</v>
      </c>
      <c r="F20" s="120">
        <f t="shared" si="1"/>
        <v>81.61</v>
      </c>
      <c r="G20" s="112">
        <v>236104</v>
      </c>
      <c r="H20" s="112">
        <v>236104</v>
      </c>
      <c r="I20">
        <v>37</v>
      </c>
      <c r="J20" s="120">
        <v>3407.52</v>
      </c>
      <c r="K20" s="120"/>
      <c r="L20">
        <v>37</v>
      </c>
      <c r="M20" s="123">
        <f t="shared" si="0"/>
        <v>3489.13</v>
      </c>
    </row>
    <row r="21" spans="1:13" ht="16.7">
      <c r="A21" s="15" t="s">
        <v>144</v>
      </c>
      <c r="B21" s="112">
        <v>254641</v>
      </c>
      <c r="C21" s="120">
        <v>4.7E-2</v>
      </c>
      <c r="D21" s="112">
        <v>237082</v>
      </c>
      <c r="E21" s="120">
        <v>181.59399999999999</v>
      </c>
      <c r="F21" s="120">
        <f t="shared" si="1"/>
        <v>181.64099999999999</v>
      </c>
      <c r="G21" s="112">
        <v>236061</v>
      </c>
      <c r="H21" s="112">
        <v>236061</v>
      </c>
      <c r="I21">
        <v>11</v>
      </c>
      <c r="J21" s="120">
        <v>842.70399999999995</v>
      </c>
      <c r="K21" s="120"/>
      <c r="L21">
        <v>11</v>
      </c>
      <c r="M21" s="123">
        <f t="shared" si="0"/>
        <v>1024.345</v>
      </c>
    </row>
    <row r="22" spans="1:13" ht="16.7">
      <c r="A22" s="15" t="s">
        <v>145</v>
      </c>
      <c r="B22" s="112">
        <v>338018</v>
      </c>
      <c r="C22" s="120">
        <v>7.8E-2</v>
      </c>
      <c r="D22" s="112">
        <v>312343</v>
      </c>
      <c r="E22" s="120">
        <v>184.48400000000001</v>
      </c>
      <c r="F22" s="120">
        <f t="shared" si="1"/>
        <v>184.56200000000001</v>
      </c>
      <c r="G22" s="112">
        <v>312289</v>
      </c>
      <c r="H22" s="112">
        <v>312289</v>
      </c>
      <c r="I22">
        <v>4</v>
      </c>
      <c r="J22" s="120">
        <v>458.76600000000002</v>
      </c>
      <c r="K22" s="120"/>
      <c r="L22">
        <v>4</v>
      </c>
      <c r="M22" s="123">
        <f t="shared" si="0"/>
        <v>643.32799999999997</v>
      </c>
    </row>
    <row r="23" spans="1:13" ht="16.7">
      <c r="A23" s="15" t="s">
        <v>146</v>
      </c>
      <c r="B23" s="112">
        <v>337525</v>
      </c>
      <c r="C23" s="120">
        <v>7.8E-2</v>
      </c>
      <c r="D23" s="112">
        <v>312070</v>
      </c>
      <c r="E23" s="120">
        <v>174.5</v>
      </c>
      <c r="F23" s="120">
        <f t="shared" si="1"/>
        <v>174.578</v>
      </c>
      <c r="G23" s="112">
        <v>312027</v>
      </c>
      <c r="H23" s="112">
        <v>312027</v>
      </c>
      <c r="I23">
        <v>39</v>
      </c>
      <c r="J23" s="120">
        <v>10676.88</v>
      </c>
      <c r="K23" s="120"/>
      <c r="L23">
        <v>39</v>
      </c>
      <c r="M23" s="123">
        <f t="shared" si="0"/>
        <v>10851.457999999999</v>
      </c>
    </row>
    <row r="24" spans="1:13" ht="16.7">
      <c r="A24" s="15" t="s">
        <v>147</v>
      </c>
      <c r="B24" s="112">
        <v>337414</v>
      </c>
      <c r="C24" s="120">
        <v>7.8E-2</v>
      </c>
      <c r="D24" s="112">
        <v>311894</v>
      </c>
      <c r="E24" s="120">
        <v>166.34399999999999</v>
      </c>
      <c r="F24" s="120">
        <f t="shared" si="1"/>
        <v>166.422</v>
      </c>
      <c r="G24" s="112">
        <v>311848</v>
      </c>
      <c r="H24" s="112">
        <v>311848</v>
      </c>
      <c r="I24">
        <v>30</v>
      </c>
      <c r="J24" s="120">
        <v>6139.0550000000003</v>
      </c>
      <c r="K24" s="120"/>
      <c r="L24">
        <v>30</v>
      </c>
      <c r="M24" s="123">
        <f t="shared" si="0"/>
        <v>6305.4769999999999</v>
      </c>
    </row>
    <row r="25" spans="1:13" ht="16.7">
      <c r="A25" s="15" t="s">
        <v>148</v>
      </c>
      <c r="B25" s="112">
        <v>336498</v>
      </c>
      <c r="C25" s="120">
        <v>9.4E-2</v>
      </c>
      <c r="D25" s="112">
        <v>311009</v>
      </c>
      <c r="E25" s="120">
        <v>213.703</v>
      </c>
      <c r="F25" s="120">
        <f t="shared" si="1"/>
        <v>213.797</v>
      </c>
      <c r="G25" s="112">
        <v>310946</v>
      </c>
      <c r="H25" s="112">
        <v>310946</v>
      </c>
      <c r="I25">
        <v>10</v>
      </c>
      <c r="J25" s="120">
        <v>948.36</v>
      </c>
      <c r="K25" s="120"/>
      <c r="L25">
        <v>10</v>
      </c>
      <c r="M25" s="123">
        <f t="shared" si="0"/>
        <v>1162.1569999999999</v>
      </c>
    </row>
    <row r="26" spans="1:13" ht="16.7">
      <c r="A26" s="15" t="s">
        <v>149</v>
      </c>
      <c r="B26" s="112">
        <v>337186</v>
      </c>
      <c r="C26" s="120">
        <v>9.2999999999999999E-2</v>
      </c>
      <c r="D26" s="112">
        <v>311731</v>
      </c>
      <c r="E26" s="120">
        <v>251.376</v>
      </c>
      <c r="F26" s="120">
        <f t="shared" si="1"/>
        <v>251.46899999999999</v>
      </c>
      <c r="G26" s="112">
        <v>311674</v>
      </c>
      <c r="H26" s="112">
        <v>311674</v>
      </c>
      <c r="I26">
        <v>25</v>
      </c>
      <c r="J26" s="120">
        <v>4853.4440000000004</v>
      </c>
      <c r="K26" s="120"/>
      <c r="L26">
        <v>25</v>
      </c>
      <c r="M26" s="123">
        <f t="shared" si="0"/>
        <v>5104.9130000000005</v>
      </c>
    </row>
    <row r="27" spans="1:13" ht="16.7">
      <c r="A27" s="15" t="s">
        <v>150</v>
      </c>
      <c r="B27" s="112">
        <v>336670</v>
      </c>
      <c r="C27" s="120">
        <v>7.8E-2</v>
      </c>
      <c r="D27" s="112">
        <v>312096</v>
      </c>
      <c r="E27" s="120">
        <v>183.125</v>
      </c>
      <c r="F27" s="120">
        <f t="shared" si="1"/>
        <v>183.203</v>
      </c>
      <c r="G27" s="112">
        <v>312023</v>
      </c>
      <c r="H27" s="112">
        <v>312023</v>
      </c>
      <c r="I27">
        <v>44</v>
      </c>
      <c r="J27" s="120">
        <v>7328.15</v>
      </c>
      <c r="K27" s="120"/>
      <c r="L27">
        <v>44</v>
      </c>
      <c r="M27" s="123">
        <f t="shared" si="0"/>
        <v>7511.3530000000001</v>
      </c>
    </row>
    <row r="28" spans="1:13" ht="16.7">
      <c r="A28" s="15" t="s">
        <v>151</v>
      </c>
      <c r="B28" s="112">
        <v>337121</v>
      </c>
      <c r="C28" s="120">
        <v>7.8E-2</v>
      </c>
      <c r="D28" s="112">
        <v>311695</v>
      </c>
      <c r="E28" s="120">
        <v>162.13999999999999</v>
      </c>
      <c r="F28" s="120">
        <f t="shared" si="1"/>
        <v>162.21799999999999</v>
      </c>
      <c r="G28" s="112">
        <v>311665</v>
      </c>
      <c r="H28" s="112">
        <v>311665</v>
      </c>
      <c r="I28">
        <v>16</v>
      </c>
      <c r="J28" s="120">
        <v>1361.876</v>
      </c>
      <c r="K28" s="120"/>
      <c r="L28">
        <v>16</v>
      </c>
      <c r="M28" s="123">
        <f t="shared" si="0"/>
        <v>1524.0940000000001</v>
      </c>
    </row>
    <row r="29" spans="1:13" ht="16.7">
      <c r="A29" s="15" t="s">
        <v>152</v>
      </c>
      <c r="B29" s="112">
        <v>337504</v>
      </c>
      <c r="C29" s="120">
        <v>9.4E-2</v>
      </c>
      <c r="D29" s="112">
        <v>311948</v>
      </c>
      <c r="E29" s="120">
        <v>169.93700000000001</v>
      </c>
      <c r="F29" s="120">
        <f t="shared" si="1"/>
        <v>170.03100000000001</v>
      </c>
      <c r="G29" s="112">
        <v>311896</v>
      </c>
      <c r="H29" s="112">
        <v>311896</v>
      </c>
      <c r="I29">
        <v>21</v>
      </c>
      <c r="J29" s="120">
        <v>3144.5819999999999</v>
      </c>
      <c r="K29" s="120"/>
      <c r="L29">
        <v>21</v>
      </c>
      <c r="M29" s="123">
        <f t="shared" si="0"/>
        <v>3314.6129999999998</v>
      </c>
    </row>
    <row r="30" spans="1:13" ht="16.7">
      <c r="A30" s="15" t="s">
        <v>153</v>
      </c>
      <c r="B30" s="112">
        <v>337620</v>
      </c>
      <c r="C30" s="120">
        <v>9.4E-2</v>
      </c>
      <c r="D30" s="112">
        <v>312297</v>
      </c>
      <c r="E30" s="120">
        <v>186.39099999999999</v>
      </c>
      <c r="F30" s="120">
        <f t="shared" si="1"/>
        <v>186.48499999999999</v>
      </c>
      <c r="G30" s="112">
        <v>312205</v>
      </c>
      <c r="H30" s="112">
        <v>312205</v>
      </c>
      <c r="I30">
        <v>5</v>
      </c>
      <c r="J30" s="120">
        <v>463.79700000000003</v>
      </c>
      <c r="K30" s="120"/>
      <c r="L30">
        <v>5</v>
      </c>
      <c r="M30" s="123">
        <f t="shared" si="0"/>
        <v>650.28200000000004</v>
      </c>
    </row>
    <row r="31" spans="1:13" ht="16.7">
      <c r="A31" s="15" t="s">
        <v>154</v>
      </c>
      <c r="B31" s="112">
        <v>337519</v>
      </c>
      <c r="C31" s="120">
        <v>9.4E-2</v>
      </c>
      <c r="D31" s="112">
        <v>311663</v>
      </c>
      <c r="E31" s="120">
        <v>211.93799999999999</v>
      </c>
      <c r="F31" s="120">
        <f t="shared" si="1"/>
        <v>212.03199999999998</v>
      </c>
      <c r="G31" s="112">
        <v>311627</v>
      </c>
      <c r="H31" s="112">
        <v>311627</v>
      </c>
      <c r="I31">
        <v>16</v>
      </c>
      <c r="J31" s="120">
        <v>2124.94</v>
      </c>
      <c r="K31" s="120"/>
      <c r="L31" s="120"/>
      <c r="M31" s="123">
        <f t="shared" si="0"/>
        <v>2336.9720000000002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D13" zoomScale="90" zoomScaleNormal="90" workbookViewId="0">
      <selection activeCell="G36" sqref="G36"/>
    </sheetView>
  </sheetViews>
  <sheetFormatPr defaultColWidth="9.125" defaultRowHeight="12.7"/>
  <cols>
    <col min="1" max="1" width="7.875" style="47" customWidth="1"/>
    <col min="2" max="2" width="7.4375" style="49" customWidth="1"/>
    <col min="3" max="3" width="6.6875" style="47" customWidth="1"/>
    <col min="4" max="4" width="7.5625" style="48" customWidth="1"/>
    <col min="5" max="5" width="9.6875" style="48" customWidth="1"/>
    <col min="6" max="6" width="7.875" style="48" customWidth="1"/>
    <col min="7" max="7" width="12.125" style="47" customWidth="1"/>
    <col min="8" max="8" width="7.4375" style="47" customWidth="1"/>
    <col min="9" max="9" width="10" style="47" customWidth="1"/>
    <col min="10" max="10" width="7.3125" style="47" customWidth="1"/>
    <col min="11" max="11" width="14.125" style="47" customWidth="1"/>
    <col min="12" max="12" width="1.6875" style="47" customWidth="1"/>
    <col min="13" max="13" width="7.125" style="50" customWidth="1"/>
    <col min="14" max="14" width="8.4375" style="51" customWidth="1"/>
    <col min="15" max="15" width="7.3125" style="50" customWidth="1"/>
    <col min="16" max="16" width="8" style="51" customWidth="1"/>
    <col min="17" max="17" width="7" style="50" customWidth="1"/>
    <col min="18" max="19" width="8.5625" style="51" customWidth="1"/>
    <col min="20" max="248" width="9.6875" style="47" customWidth="1"/>
    <col min="249" max="16384" width="9.125" style="47"/>
  </cols>
  <sheetData>
    <row r="1" spans="1:24" ht="42" customHeight="1">
      <c r="A1" s="52"/>
      <c r="B1" s="76"/>
      <c r="C1" s="52"/>
      <c r="D1" s="127" t="s">
        <v>200</v>
      </c>
      <c r="E1" s="127"/>
      <c r="F1" s="127"/>
      <c r="G1" s="127"/>
      <c r="H1" s="127" t="s">
        <v>243</v>
      </c>
      <c r="I1" s="127"/>
      <c r="J1" s="127"/>
      <c r="K1" s="127"/>
      <c r="L1" s="52"/>
      <c r="M1" s="126" t="s">
        <v>234</v>
      </c>
      <c r="N1" s="127"/>
      <c r="O1" s="126"/>
      <c r="P1" s="127"/>
      <c r="Q1" s="126"/>
      <c r="R1" s="127"/>
      <c r="S1" s="114"/>
    </row>
    <row r="2" spans="1:24" s="48" customFormat="1" ht="51" customHeight="1">
      <c r="A2" s="75" t="s">
        <v>201</v>
      </c>
      <c r="B2" s="75" t="s">
        <v>176</v>
      </c>
      <c r="C2" s="75" t="s">
        <v>177</v>
      </c>
      <c r="D2" s="75" t="s">
        <v>202</v>
      </c>
      <c r="E2" s="75" t="s">
        <v>203</v>
      </c>
      <c r="F2" s="75" t="s">
        <v>204</v>
      </c>
      <c r="G2" s="75" t="s">
        <v>180</v>
      </c>
      <c r="H2" s="75" t="s">
        <v>202</v>
      </c>
      <c r="I2" s="75" t="s">
        <v>203</v>
      </c>
      <c r="J2" s="75" t="s">
        <v>204</v>
      </c>
      <c r="K2" s="75" t="s">
        <v>180</v>
      </c>
      <c r="L2" s="75"/>
      <c r="M2" s="54" t="s">
        <v>233</v>
      </c>
      <c r="N2" s="55" t="s">
        <v>180</v>
      </c>
      <c r="O2" s="54" t="s">
        <v>181</v>
      </c>
      <c r="P2" s="55" t="s">
        <v>180</v>
      </c>
      <c r="Q2" s="54" t="s">
        <v>182</v>
      </c>
      <c r="R2" s="55" t="s">
        <v>180</v>
      </c>
      <c r="S2" s="115"/>
      <c r="T2" t="s">
        <v>308</v>
      </c>
      <c r="U2" t="s">
        <v>309</v>
      </c>
      <c r="V2" s="15" t="s">
        <v>310</v>
      </c>
      <c r="W2" t="s">
        <v>312</v>
      </c>
      <c r="X2" t="s">
        <v>313</v>
      </c>
    </row>
    <row r="3" spans="1:24" ht="15.7">
      <c r="A3" s="58" t="s">
        <v>235</v>
      </c>
      <c r="B3" s="58" t="s">
        <v>185</v>
      </c>
      <c r="C3" s="99">
        <v>12813</v>
      </c>
      <c r="D3" s="84">
        <v>10379</v>
      </c>
      <c r="E3" s="54">
        <v>10710.35</v>
      </c>
      <c r="F3" s="84">
        <v>11100</v>
      </c>
      <c r="G3" s="56">
        <v>2.95</v>
      </c>
      <c r="H3" s="84">
        <v>10379</v>
      </c>
      <c r="I3" s="87">
        <v>10389.299999999999</v>
      </c>
      <c r="J3" s="84">
        <v>10402</v>
      </c>
      <c r="K3" s="56">
        <v>0.11</v>
      </c>
      <c r="L3" s="54"/>
      <c r="M3">
        <v>11212</v>
      </c>
      <c r="N3" s="87">
        <v>0</v>
      </c>
      <c r="O3" s="80">
        <v>10379</v>
      </c>
      <c r="P3" s="54">
        <v>3.0000000000000001E-3</v>
      </c>
      <c r="Q3" s="80">
        <v>10379</v>
      </c>
      <c r="R3" s="81">
        <v>0.156</v>
      </c>
      <c r="S3" s="116"/>
      <c r="T3" s="47">
        <f>Q3</f>
        <v>10379</v>
      </c>
      <c r="U3" s="118">
        <f>D3</f>
        <v>10379</v>
      </c>
      <c r="V3" s="118">
        <f>H3</f>
        <v>10379</v>
      </c>
      <c r="W3" s="119">
        <f>(U3-$T3)/$T3*100</f>
        <v>0</v>
      </c>
      <c r="X3" s="119">
        <f>(V3-$T3)/$T3*100</f>
        <v>0</v>
      </c>
    </row>
    <row r="4" spans="1:24" ht="15.7">
      <c r="A4" s="58" t="s">
        <v>236</v>
      </c>
      <c r="B4" s="58" t="s">
        <v>187</v>
      </c>
      <c r="C4" s="99">
        <v>13835</v>
      </c>
      <c r="D4" s="84">
        <v>11308</v>
      </c>
      <c r="E4" s="54">
        <v>11422.25</v>
      </c>
      <c r="F4" s="84">
        <v>11615</v>
      </c>
      <c r="G4" s="56">
        <v>3.06</v>
      </c>
      <c r="H4" s="84">
        <v>11231</v>
      </c>
      <c r="I4" s="87">
        <v>11275</v>
      </c>
      <c r="J4" s="84">
        <v>11415</v>
      </c>
      <c r="K4" s="56">
        <v>0.11</v>
      </c>
      <c r="L4" s="54"/>
      <c r="M4">
        <v>11588</v>
      </c>
      <c r="N4" s="87">
        <v>0</v>
      </c>
      <c r="O4" s="80">
        <v>11231</v>
      </c>
      <c r="P4" s="54">
        <v>4.0000000000000001E-3</v>
      </c>
      <c r="Q4" s="80">
        <v>11231</v>
      </c>
      <c r="R4" s="81">
        <v>0.109</v>
      </c>
      <c r="S4" s="116"/>
      <c r="T4" s="47">
        <f t="shared" ref="T4:T10" si="0">Q4</f>
        <v>11231</v>
      </c>
      <c r="U4" s="118">
        <f t="shared" ref="U4:U10" si="1">D4</f>
        <v>11308</v>
      </c>
      <c r="V4" s="118">
        <f t="shared" ref="V4:V10" si="2">H4</f>
        <v>11231</v>
      </c>
      <c r="W4" s="119">
        <f t="shared" ref="W4:W10" si="3">(U4-$T4)/$T4*100</f>
        <v>0.68560235063663078</v>
      </c>
      <c r="X4" s="119">
        <f t="shared" ref="X4:X10" si="4">(V4-$T4)/$T4*100</f>
        <v>0</v>
      </c>
    </row>
    <row r="5" spans="1:24" ht="15.7">
      <c r="A5" s="58" t="s">
        <v>237</v>
      </c>
      <c r="B5" s="58" t="s">
        <v>189</v>
      </c>
      <c r="C5" s="99">
        <v>16940</v>
      </c>
      <c r="D5" s="84">
        <v>12024</v>
      </c>
      <c r="E5" s="54">
        <v>12202.9</v>
      </c>
      <c r="F5" s="84">
        <v>12389</v>
      </c>
      <c r="G5" s="56">
        <v>3.01</v>
      </c>
      <c r="H5" s="84">
        <v>11877</v>
      </c>
      <c r="I5" s="87">
        <v>11983.6</v>
      </c>
      <c r="J5" s="84">
        <v>12109</v>
      </c>
      <c r="K5" s="56">
        <v>0.11</v>
      </c>
      <c r="L5" s="54"/>
      <c r="M5">
        <v>12444</v>
      </c>
      <c r="N5" s="87">
        <v>0</v>
      </c>
      <c r="O5" s="80">
        <v>11877</v>
      </c>
      <c r="P5" s="54">
        <v>3.0000000000000001E-3</v>
      </c>
      <c r="Q5" s="80">
        <v>11877</v>
      </c>
      <c r="R5" s="81">
        <v>0.109</v>
      </c>
      <c r="S5" s="116"/>
      <c r="T5" s="47">
        <f t="shared" si="0"/>
        <v>11877</v>
      </c>
      <c r="U5" s="118">
        <f t="shared" si="1"/>
        <v>12024</v>
      </c>
      <c r="V5" s="118">
        <f t="shared" si="2"/>
        <v>11877</v>
      </c>
      <c r="W5" s="119">
        <f t="shared" si="3"/>
        <v>1.2376862844152565</v>
      </c>
      <c r="X5" s="119">
        <f t="shared" si="4"/>
        <v>0</v>
      </c>
    </row>
    <row r="6" spans="1:24" ht="15.7">
      <c r="A6" s="58" t="s">
        <v>238</v>
      </c>
      <c r="B6" s="58" t="s">
        <v>191</v>
      </c>
      <c r="C6" s="99">
        <v>16559</v>
      </c>
      <c r="D6" s="84">
        <v>12443</v>
      </c>
      <c r="E6" s="54">
        <v>12668.7</v>
      </c>
      <c r="F6" s="84">
        <v>13065</v>
      </c>
      <c r="G6" s="56">
        <v>3.18</v>
      </c>
      <c r="H6" s="84">
        <v>12420</v>
      </c>
      <c r="I6" s="87">
        <v>12481.6</v>
      </c>
      <c r="J6" s="84">
        <v>12599</v>
      </c>
      <c r="K6" s="56">
        <v>0.1</v>
      </c>
      <c r="L6" s="54"/>
      <c r="M6">
        <v>12424</v>
      </c>
      <c r="N6" s="87">
        <v>1E-3</v>
      </c>
      <c r="O6" s="80">
        <v>12384</v>
      </c>
      <c r="P6" s="54">
        <v>4.0000000000000001E-3</v>
      </c>
      <c r="Q6" s="80">
        <v>12384</v>
      </c>
      <c r="R6" s="81">
        <v>0.14000000000000001</v>
      </c>
      <c r="S6" s="116"/>
      <c r="T6" s="47">
        <f t="shared" si="0"/>
        <v>12384</v>
      </c>
      <c r="U6" s="118">
        <f t="shared" si="1"/>
        <v>12443</v>
      </c>
      <c r="V6" s="118">
        <f t="shared" si="2"/>
        <v>12420</v>
      </c>
      <c r="W6" s="119">
        <f t="shared" si="3"/>
        <v>0.47642118863049099</v>
      </c>
      <c r="X6" s="119">
        <f t="shared" si="4"/>
        <v>0.29069767441860467</v>
      </c>
    </row>
    <row r="7" spans="1:24" ht="15.7">
      <c r="A7" s="58" t="s">
        <v>239</v>
      </c>
      <c r="B7" s="58" t="s">
        <v>193</v>
      </c>
      <c r="C7" s="99">
        <v>14993</v>
      </c>
      <c r="D7" s="84">
        <v>11945</v>
      </c>
      <c r="E7" s="54">
        <v>12198.65</v>
      </c>
      <c r="F7" s="84">
        <v>12394</v>
      </c>
      <c r="G7" s="56">
        <v>2.82</v>
      </c>
      <c r="H7" s="84">
        <v>11945</v>
      </c>
      <c r="I7" s="87">
        <v>12013.8</v>
      </c>
      <c r="J7" s="84">
        <v>12289</v>
      </c>
      <c r="K7" s="56">
        <v>0.1</v>
      </c>
      <c r="L7" s="54"/>
      <c r="M7">
        <v>12576</v>
      </c>
      <c r="N7" s="87">
        <v>0</v>
      </c>
      <c r="O7" s="80">
        <v>11945</v>
      </c>
      <c r="P7" s="54">
        <v>2E-3</v>
      </c>
      <c r="Q7" s="80">
        <v>11945</v>
      </c>
      <c r="R7" s="81">
        <v>0.109</v>
      </c>
      <c r="S7" s="116"/>
      <c r="T7" s="47">
        <f t="shared" si="0"/>
        <v>11945</v>
      </c>
      <c r="U7" s="118">
        <f t="shared" si="1"/>
        <v>11945</v>
      </c>
      <c r="V7" s="118">
        <f t="shared" si="2"/>
        <v>11945</v>
      </c>
      <c r="W7" s="119">
        <f t="shared" si="3"/>
        <v>0</v>
      </c>
      <c r="X7" s="119">
        <f t="shared" si="4"/>
        <v>0</v>
      </c>
    </row>
    <row r="8" spans="1:24" ht="15.7">
      <c r="A8" s="58" t="s">
        <v>240</v>
      </c>
      <c r="B8" s="58" t="s">
        <v>195</v>
      </c>
      <c r="C8" s="99">
        <v>15254</v>
      </c>
      <c r="D8" s="84">
        <v>12015</v>
      </c>
      <c r="E8" s="54">
        <v>12326.4</v>
      </c>
      <c r="F8" s="84">
        <v>12396</v>
      </c>
      <c r="G8" s="56">
        <v>2.2200000000000002</v>
      </c>
      <c r="H8" s="84">
        <v>12015</v>
      </c>
      <c r="I8" s="87">
        <v>12015</v>
      </c>
      <c r="J8" s="84">
        <v>12015</v>
      </c>
      <c r="K8" s="56">
        <v>0.11</v>
      </c>
      <c r="L8" s="54"/>
      <c r="M8">
        <v>12333</v>
      </c>
      <c r="N8" s="87">
        <v>0</v>
      </c>
      <c r="O8" s="80">
        <v>12015</v>
      </c>
      <c r="P8" s="54">
        <v>2E-3</v>
      </c>
      <c r="Q8" s="80">
        <v>12015</v>
      </c>
      <c r="R8" s="81">
        <v>0.109</v>
      </c>
      <c r="S8" s="116"/>
      <c r="T8" s="47">
        <f t="shared" si="0"/>
        <v>12015</v>
      </c>
      <c r="U8" s="118">
        <f t="shared" si="1"/>
        <v>12015</v>
      </c>
      <c r="V8" s="118">
        <f t="shared" si="2"/>
        <v>12015</v>
      </c>
      <c r="W8" s="119">
        <f t="shared" si="3"/>
        <v>0</v>
      </c>
      <c r="X8" s="119">
        <f t="shared" si="4"/>
        <v>0</v>
      </c>
    </row>
    <row r="9" spans="1:24" ht="15.7">
      <c r="A9" s="58" t="s">
        <v>241</v>
      </c>
      <c r="B9" s="58" t="s">
        <v>197</v>
      </c>
      <c r="C9" s="99">
        <v>11741</v>
      </c>
      <c r="D9" s="84">
        <v>9795</v>
      </c>
      <c r="E9" s="54">
        <v>9796.7000000000007</v>
      </c>
      <c r="F9" s="84">
        <v>9797</v>
      </c>
      <c r="G9" s="56">
        <v>2.1800000000000002</v>
      </c>
      <c r="H9" s="84">
        <v>9795</v>
      </c>
      <c r="I9" s="87">
        <v>9796</v>
      </c>
      <c r="J9" s="84">
        <v>9797</v>
      </c>
      <c r="K9" s="56">
        <v>0.1</v>
      </c>
      <c r="L9" s="54"/>
      <c r="M9">
        <v>10095</v>
      </c>
      <c r="N9" s="87">
        <v>0</v>
      </c>
      <c r="O9" s="80">
        <v>9795</v>
      </c>
      <c r="P9" s="54">
        <v>2E-3</v>
      </c>
      <c r="Q9" s="80">
        <v>9795</v>
      </c>
      <c r="R9" s="81">
        <v>7.8E-2</v>
      </c>
      <c r="S9" s="116"/>
      <c r="T9" s="47">
        <f t="shared" si="0"/>
        <v>9795</v>
      </c>
      <c r="U9" s="118">
        <f t="shared" si="1"/>
        <v>9795</v>
      </c>
      <c r="V9" s="118">
        <f t="shared" si="2"/>
        <v>9795</v>
      </c>
      <c r="W9" s="119">
        <f t="shared" si="3"/>
        <v>0</v>
      </c>
      <c r="X9" s="119">
        <f t="shared" si="4"/>
        <v>0</v>
      </c>
    </row>
    <row r="10" spans="1:24" ht="15.7">
      <c r="A10" s="58" t="s">
        <v>242</v>
      </c>
      <c r="B10" s="58" t="s">
        <v>199</v>
      </c>
      <c r="C10" s="99">
        <v>13291</v>
      </c>
      <c r="D10" s="84">
        <v>11525</v>
      </c>
      <c r="E10" s="54">
        <v>11611.35</v>
      </c>
      <c r="F10" s="84">
        <v>11698</v>
      </c>
      <c r="G10" s="56">
        <v>2.44</v>
      </c>
      <c r="H10" s="84">
        <v>11525</v>
      </c>
      <c r="I10" s="87">
        <v>11564.25</v>
      </c>
      <c r="J10" s="84">
        <v>11698</v>
      </c>
      <c r="K10" s="56">
        <v>0.1</v>
      </c>
      <c r="L10" s="54"/>
      <c r="M10">
        <v>11606</v>
      </c>
      <c r="N10" s="87">
        <v>0</v>
      </c>
      <c r="O10" s="80">
        <v>11525</v>
      </c>
      <c r="P10" s="54">
        <v>3.0000000000000001E-3</v>
      </c>
      <c r="Q10" s="80">
        <v>11525</v>
      </c>
      <c r="R10" s="81">
        <v>0.109</v>
      </c>
      <c r="S10" s="116"/>
      <c r="T10" s="47">
        <f t="shared" si="0"/>
        <v>11525</v>
      </c>
      <c r="U10" s="118">
        <f t="shared" si="1"/>
        <v>11525</v>
      </c>
      <c r="V10" s="118">
        <f t="shared" si="2"/>
        <v>11525</v>
      </c>
      <c r="W10" s="119">
        <f t="shared" si="3"/>
        <v>0</v>
      </c>
      <c r="X10" s="119">
        <f t="shared" si="4"/>
        <v>0</v>
      </c>
    </row>
    <row r="11" spans="1:24">
      <c r="R11" s="119">
        <f>AVERAGE(R3:R10)</f>
        <v>0.11487499999999999</v>
      </c>
      <c r="T11" s="47" t="s">
        <v>316</v>
      </c>
      <c r="W11" s="119">
        <f>AVERAGE(W3:W10)</f>
        <v>0.2999637279602973</v>
      </c>
      <c r="X11" s="119">
        <f>AVERAGE(X3:X10)</f>
        <v>3.6337209302325583E-2</v>
      </c>
    </row>
    <row r="13" spans="1:24" ht="35.25" customHeight="1">
      <c r="A13" s="78"/>
      <c r="B13" s="79"/>
      <c r="C13" s="79"/>
      <c r="D13" s="132" t="s">
        <v>200</v>
      </c>
      <c r="E13" s="133"/>
      <c r="F13" s="133"/>
      <c r="G13" s="134"/>
      <c r="H13" s="127" t="s">
        <v>243</v>
      </c>
      <c r="I13" s="127"/>
      <c r="J13" s="127"/>
      <c r="K13" s="127"/>
      <c r="L13" s="52"/>
      <c r="M13" s="126" t="s">
        <v>234</v>
      </c>
      <c r="N13" s="127"/>
      <c r="O13" s="126"/>
      <c r="P13" s="127"/>
      <c r="Q13" s="126"/>
      <c r="R13" s="127"/>
      <c r="S13" s="114"/>
    </row>
    <row r="14" spans="1:24" s="48" customFormat="1" ht="51" customHeight="1">
      <c r="A14" s="53" t="s">
        <v>201</v>
      </c>
      <c r="B14" s="53" t="s">
        <v>176</v>
      </c>
      <c r="C14" s="75" t="s">
        <v>177</v>
      </c>
      <c r="D14" s="75" t="s">
        <v>202</v>
      </c>
      <c r="E14" s="75" t="s">
        <v>203</v>
      </c>
      <c r="F14" s="75" t="s">
        <v>204</v>
      </c>
      <c r="G14" s="75" t="s">
        <v>180</v>
      </c>
      <c r="H14" s="75" t="s">
        <v>202</v>
      </c>
      <c r="I14" s="75" t="s">
        <v>203</v>
      </c>
      <c r="J14" s="75" t="s">
        <v>204</v>
      </c>
      <c r="K14" s="75" t="s">
        <v>180</v>
      </c>
      <c r="L14" s="75"/>
      <c r="M14" s="54" t="s">
        <v>233</v>
      </c>
      <c r="N14" s="55" t="s">
        <v>180</v>
      </c>
      <c r="O14" s="54" t="s">
        <v>181</v>
      </c>
      <c r="P14" s="55" t="s">
        <v>180</v>
      </c>
      <c r="Q14" s="54" t="s">
        <v>182</v>
      </c>
      <c r="R14" s="55" t="s">
        <v>180</v>
      </c>
      <c r="S14"/>
      <c r="T14" t="s">
        <v>308</v>
      </c>
      <c r="U14" t="s">
        <v>309</v>
      </c>
      <c r="V14" s="15" t="s">
        <v>310</v>
      </c>
      <c r="W14" t="s">
        <v>312</v>
      </c>
      <c r="X14" t="s">
        <v>313</v>
      </c>
    </row>
    <row r="15" spans="1:24" ht="15.7">
      <c r="A15" s="52" t="s">
        <v>205</v>
      </c>
      <c r="B15" s="59" t="s">
        <v>206</v>
      </c>
      <c r="C15" s="88">
        <v>2610</v>
      </c>
      <c r="D15" s="88">
        <v>2145</v>
      </c>
      <c r="E15" s="85">
        <v>2175.4</v>
      </c>
      <c r="F15" s="88">
        <v>2194</v>
      </c>
      <c r="G15" s="57">
        <v>34.56</v>
      </c>
      <c r="H15" s="88">
        <v>2139</v>
      </c>
      <c r="I15" s="85">
        <v>2163.85</v>
      </c>
      <c r="J15" s="88">
        <v>2174</v>
      </c>
      <c r="K15" s="57">
        <v>0.16</v>
      </c>
      <c r="L15" s="52"/>
      <c r="M15" s="100">
        <v>2178</v>
      </c>
      <c r="N15" s="101">
        <v>0</v>
      </c>
      <c r="O15" s="100">
        <v>2110</v>
      </c>
      <c r="P15" s="101">
        <v>1.4999999999999999E-2</v>
      </c>
      <c r="Q15" s="100">
        <v>2110</v>
      </c>
      <c r="R15" s="101">
        <v>0.218</v>
      </c>
      <c r="S15" s="117"/>
      <c r="T15" s="47">
        <f>Q15</f>
        <v>2110</v>
      </c>
      <c r="U15" s="118">
        <f>D15</f>
        <v>2145</v>
      </c>
      <c r="V15" s="118">
        <f>H15</f>
        <v>2139</v>
      </c>
      <c r="W15" s="119">
        <f>(U15-$T15)/$T15*100</f>
        <v>1.6587677725118484</v>
      </c>
      <c r="X15" s="119">
        <f>(V15-$T15)/$T15*100</f>
        <v>1.3744075829383886</v>
      </c>
    </row>
    <row r="16" spans="1:24" ht="15.7">
      <c r="A16" s="52" t="s">
        <v>207</v>
      </c>
      <c r="B16" s="59" t="s">
        <v>206</v>
      </c>
      <c r="C16" s="88">
        <v>2436</v>
      </c>
      <c r="D16" s="88">
        <v>1925</v>
      </c>
      <c r="E16" s="85">
        <v>1950.2</v>
      </c>
      <c r="F16" s="88">
        <v>1995</v>
      </c>
      <c r="G16" s="57">
        <v>34.6</v>
      </c>
      <c r="H16" s="88">
        <v>1902</v>
      </c>
      <c r="I16" s="85">
        <v>1956.8</v>
      </c>
      <c r="J16" s="88">
        <v>2007</v>
      </c>
      <c r="K16" s="57">
        <v>0.16</v>
      </c>
      <c r="L16" s="52"/>
      <c r="M16" s="100">
        <v>2007</v>
      </c>
      <c r="N16" s="101">
        <v>0</v>
      </c>
      <c r="O16" s="100">
        <v>1871</v>
      </c>
      <c r="P16" s="101">
        <v>1.6E-2</v>
      </c>
      <c r="Q16" s="100">
        <v>1871</v>
      </c>
      <c r="R16" s="101">
        <v>0.28100000000000003</v>
      </c>
      <c r="S16" s="117"/>
      <c r="T16" s="47">
        <f t="shared" ref="T16:T22" si="5">Q16</f>
        <v>1871</v>
      </c>
      <c r="U16" s="118">
        <f t="shared" ref="U16:U22" si="6">D16</f>
        <v>1925</v>
      </c>
      <c r="V16" s="118">
        <f t="shared" ref="V16:V22" si="7">H16</f>
        <v>1902</v>
      </c>
      <c r="W16" s="119">
        <f t="shared" ref="W16:W22" si="8">(U16-$T16)/$T16*100</f>
        <v>2.8861571352218065</v>
      </c>
      <c r="X16" s="119">
        <f t="shared" ref="X16:X22" si="9">(V16-$T16)/$T16*100</f>
        <v>1.6568679850347405</v>
      </c>
    </row>
    <row r="17" spans="1:24" ht="15.7">
      <c r="A17" s="52" t="s">
        <v>208</v>
      </c>
      <c r="B17" s="59" t="s">
        <v>206</v>
      </c>
      <c r="C17" s="88">
        <v>2677</v>
      </c>
      <c r="D17" s="88">
        <v>2046</v>
      </c>
      <c r="E17" s="85">
        <v>2087.1999999999998</v>
      </c>
      <c r="F17" s="88">
        <v>2121</v>
      </c>
      <c r="G17" s="57">
        <v>34.450000000000003</v>
      </c>
      <c r="H17" s="88">
        <v>2028</v>
      </c>
      <c r="I17" s="85">
        <v>2055.9</v>
      </c>
      <c r="J17" s="88">
        <v>2090</v>
      </c>
      <c r="K17" s="57">
        <v>0.16</v>
      </c>
      <c r="L17" s="52"/>
      <c r="M17" s="100">
        <v>2122</v>
      </c>
      <c r="N17" s="101">
        <v>0</v>
      </c>
      <c r="O17" s="100">
        <v>2002</v>
      </c>
      <c r="P17" s="101">
        <v>1.4999999999999999E-2</v>
      </c>
      <c r="Q17" s="100">
        <v>2002</v>
      </c>
      <c r="R17" s="101">
        <v>0.109</v>
      </c>
      <c r="S17" s="117"/>
      <c r="T17" s="47">
        <f t="shared" si="5"/>
        <v>2002</v>
      </c>
      <c r="U17" s="118">
        <f t="shared" si="6"/>
        <v>2046</v>
      </c>
      <c r="V17" s="118">
        <f t="shared" si="7"/>
        <v>2028</v>
      </c>
      <c r="W17" s="119">
        <f t="shared" si="8"/>
        <v>2.197802197802198</v>
      </c>
      <c r="X17" s="119">
        <f t="shared" si="9"/>
        <v>1.2987012987012987</v>
      </c>
    </row>
    <row r="18" spans="1:24" ht="15.7">
      <c r="A18" s="52" t="s">
        <v>209</v>
      </c>
      <c r="B18" s="59" t="s">
        <v>210</v>
      </c>
      <c r="C18" s="88">
        <v>3539</v>
      </c>
      <c r="D18" s="88">
        <v>2661</v>
      </c>
      <c r="E18" s="85">
        <v>2706.1</v>
      </c>
      <c r="F18" s="88">
        <v>2758</v>
      </c>
      <c r="G18" s="57">
        <v>35.840000000000003</v>
      </c>
      <c r="H18" s="88">
        <v>2652</v>
      </c>
      <c r="I18" s="85">
        <v>2696.65</v>
      </c>
      <c r="J18" s="88">
        <v>2734</v>
      </c>
      <c r="K18" s="57">
        <v>0.24</v>
      </c>
      <c r="L18" s="52"/>
      <c r="M18" s="100">
        <v>2881</v>
      </c>
      <c r="N18" s="101">
        <v>0</v>
      </c>
      <c r="O18" s="100">
        <v>2637</v>
      </c>
      <c r="P18" s="101">
        <v>0</v>
      </c>
      <c r="Q18" s="100">
        <v>2637</v>
      </c>
      <c r="R18" s="101">
        <v>0.249</v>
      </c>
      <c r="S18" s="117"/>
      <c r="T18" s="47">
        <f t="shared" si="5"/>
        <v>2637</v>
      </c>
      <c r="U18" s="118">
        <f t="shared" si="6"/>
        <v>2661</v>
      </c>
      <c r="V18" s="118">
        <f t="shared" si="7"/>
        <v>2652</v>
      </c>
      <c r="W18" s="119">
        <f t="shared" si="8"/>
        <v>0.91012514220705343</v>
      </c>
      <c r="X18" s="119">
        <f t="shared" si="9"/>
        <v>0.56882821387940841</v>
      </c>
    </row>
    <row r="19" spans="1:24" ht="15.7">
      <c r="A19" s="52" t="s">
        <v>211</v>
      </c>
      <c r="B19" s="59" t="s">
        <v>210</v>
      </c>
      <c r="C19" s="88">
        <v>3527</v>
      </c>
      <c r="D19" s="88">
        <v>2679</v>
      </c>
      <c r="E19" s="85">
        <v>2702.2</v>
      </c>
      <c r="F19" s="88">
        <v>2751</v>
      </c>
      <c r="G19" s="57">
        <v>35.86</v>
      </c>
      <c r="H19" s="88">
        <v>2657</v>
      </c>
      <c r="I19" s="85">
        <v>2696.95</v>
      </c>
      <c r="J19" s="88">
        <v>2710</v>
      </c>
      <c r="K19" s="57">
        <v>0.23</v>
      </c>
      <c r="L19" s="52"/>
      <c r="M19" s="100">
        <v>2782</v>
      </c>
      <c r="N19" s="101">
        <v>0</v>
      </c>
      <c r="O19" s="100">
        <v>2627</v>
      </c>
      <c r="P19" s="101">
        <v>0</v>
      </c>
      <c r="Q19" s="100">
        <v>2627</v>
      </c>
      <c r="R19" s="101">
        <v>0.14000000000000001</v>
      </c>
      <c r="S19" s="117"/>
      <c r="T19" s="47">
        <f t="shared" si="5"/>
        <v>2627</v>
      </c>
      <c r="U19" s="118">
        <f t="shared" si="6"/>
        <v>2679</v>
      </c>
      <c r="V19" s="118">
        <f t="shared" si="7"/>
        <v>2657</v>
      </c>
      <c r="W19" s="119">
        <f t="shared" si="8"/>
        <v>1.9794442329653599</v>
      </c>
      <c r="X19" s="119">
        <f t="shared" si="9"/>
        <v>1.1419870574800153</v>
      </c>
    </row>
    <row r="20" spans="1:24" ht="15.7">
      <c r="A20" s="52" t="s">
        <v>212</v>
      </c>
      <c r="B20" s="59" t="s">
        <v>210</v>
      </c>
      <c r="C20" s="88">
        <v>3354</v>
      </c>
      <c r="D20" s="88">
        <v>2586</v>
      </c>
      <c r="E20" s="85">
        <v>2603.5</v>
      </c>
      <c r="F20" s="88">
        <v>2633</v>
      </c>
      <c r="G20" s="57">
        <v>35.630000000000003</v>
      </c>
      <c r="H20" s="88">
        <v>2558</v>
      </c>
      <c r="I20" s="85">
        <v>2587.6</v>
      </c>
      <c r="J20" s="88">
        <v>2616</v>
      </c>
      <c r="K20" s="57">
        <v>0.23</v>
      </c>
      <c r="L20" s="52"/>
      <c r="M20" s="100">
        <v>2676</v>
      </c>
      <c r="N20" s="101">
        <v>0</v>
      </c>
      <c r="O20" s="100">
        <v>2558</v>
      </c>
      <c r="P20" s="101">
        <v>1.4999999999999999E-2</v>
      </c>
      <c r="Q20" s="100">
        <v>2558</v>
      </c>
      <c r="R20" s="101">
        <v>0.312</v>
      </c>
      <c r="S20" s="117"/>
      <c r="T20" s="47">
        <f t="shared" si="5"/>
        <v>2558</v>
      </c>
      <c r="U20" s="118">
        <f t="shared" si="6"/>
        <v>2586</v>
      </c>
      <c r="V20" s="118">
        <f t="shared" si="7"/>
        <v>2558</v>
      </c>
      <c r="W20" s="119">
        <f t="shared" si="8"/>
        <v>1.0946051602814699</v>
      </c>
      <c r="X20" s="119">
        <f t="shared" si="9"/>
        <v>0</v>
      </c>
    </row>
    <row r="21" spans="1:24" ht="15.7">
      <c r="A21" s="52" t="s">
        <v>213</v>
      </c>
      <c r="B21" s="59" t="s">
        <v>214</v>
      </c>
      <c r="C21" s="88">
        <v>4203</v>
      </c>
      <c r="D21" s="88">
        <v>3354</v>
      </c>
      <c r="E21" s="85">
        <v>3385.35</v>
      </c>
      <c r="F21" s="88">
        <v>3414</v>
      </c>
      <c r="G21" s="57">
        <v>37.39</v>
      </c>
      <c r="H21" s="88">
        <v>3309</v>
      </c>
      <c r="I21" s="85">
        <v>3349</v>
      </c>
      <c r="J21" s="88">
        <v>3398</v>
      </c>
      <c r="K21" s="57">
        <v>0.31</v>
      </c>
      <c r="L21" s="52"/>
      <c r="M21" s="100">
        <v>3439</v>
      </c>
      <c r="N21" s="101">
        <v>0</v>
      </c>
      <c r="O21" s="100">
        <v>3292</v>
      </c>
      <c r="P21" s="101">
        <v>0</v>
      </c>
      <c r="Q21" s="100">
        <v>3292</v>
      </c>
      <c r="R21" s="101">
        <v>0.34300000000000003</v>
      </c>
      <c r="S21" s="117"/>
      <c r="T21" s="47">
        <f t="shared" si="5"/>
        <v>3292</v>
      </c>
      <c r="U21" s="118">
        <f t="shared" si="6"/>
        <v>3354</v>
      </c>
      <c r="V21" s="118">
        <f t="shared" si="7"/>
        <v>3309</v>
      </c>
      <c r="W21" s="119">
        <f t="shared" si="8"/>
        <v>1.8833535844471445</v>
      </c>
      <c r="X21" s="119">
        <f t="shared" si="9"/>
        <v>0.51640340218712033</v>
      </c>
    </row>
    <row r="22" spans="1:24" ht="15.7">
      <c r="A22" s="52" t="s">
        <v>215</v>
      </c>
      <c r="B22" s="59" t="s">
        <v>214</v>
      </c>
      <c r="C22" s="88">
        <v>4312</v>
      </c>
      <c r="D22" s="88">
        <v>3287</v>
      </c>
      <c r="E22" s="85">
        <v>3298.25</v>
      </c>
      <c r="F22" s="88">
        <v>3312</v>
      </c>
      <c r="G22" s="57">
        <v>37.03</v>
      </c>
      <c r="H22" s="88">
        <v>3222</v>
      </c>
      <c r="I22" s="85">
        <v>3292.4</v>
      </c>
      <c r="J22" s="88">
        <v>3341</v>
      </c>
      <c r="K22" s="57">
        <v>0.32</v>
      </c>
      <c r="L22" s="52"/>
      <c r="M22" s="100">
        <v>3338</v>
      </c>
      <c r="N22" s="101">
        <v>0</v>
      </c>
      <c r="O22" s="100">
        <v>3220</v>
      </c>
      <c r="P22" s="101">
        <v>1.4999999999999999E-2</v>
      </c>
      <c r="Q22" s="100">
        <v>3220</v>
      </c>
      <c r="R22" s="101">
        <v>0.34300000000000003</v>
      </c>
      <c r="S22" s="117"/>
      <c r="T22" s="47">
        <f t="shared" si="5"/>
        <v>3220</v>
      </c>
      <c r="U22" s="118">
        <f t="shared" si="6"/>
        <v>3287</v>
      </c>
      <c r="V22" s="118">
        <f t="shared" si="7"/>
        <v>3222</v>
      </c>
      <c r="W22" s="119">
        <f t="shared" si="8"/>
        <v>2.0807453416149069</v>
      </c>
      <c r="X22" s="119">
        <f t="shared" si="9"/>
        <v>6.2111801242236024E-2</v>
      </c>
    </row>
    <row r="23" spans="1:24" ht="15.7">
      <c r="A23" s="52" t="s">
        <v>216</v>
      </c>
      <c r="B23" s="59" t="s">
        <v>214</v>
      </c>
      <c r="C23" s="88">
        <v>4203</v>
      </c>
      <c r="D23" s="88">
        <v>3298</v>
      </c>
      <c r="E23" s="85">
        <v>3315.2</v>
      </c>
      <c r="F23" s="88">
        <v>3368</v>
      </c>
      <c r="G23" s="57">
        <v>37.39</v>
      </c>
      <c r="H23" s="88">
        <v>3271</v>
      </c>
      <c r="I23" s="85">
        <v>3315.3</v>
      </c>
      <c r="J23" s="88">
        <v>3359</v>
      </c>
      <c r="K23" s="57">
        <v>0.33</v>
      </c>
      <c r="L23" s="52"/>
      <c r="M23" s="100">
        <v>3352</v>
      </c>
      <c r="N23" s="101">
        <v>0</v>
      </c>
      <c r="O23" s="100">
        <v>3252</v>
      </c>
      <c r="P23" s="101">
        <v>1.4999999999999999E-2</v>
      </c>
      <c r="Q23" s="100">
        <v>3252</v>
      </c>
      <c r="R23" s="101">
        <v>0.20300000000000001</v>
      </c>
      <c r="S23" s="117"/>
      <c r="T23" s="47">
        <f t="shared" ref="T23:T35" si="10">Q23</f>
        <v>3252</v>
      </c>
      <c r="U23" s="118">
        <f t="shared" ref="U23:U35" si="11">D23</f>
        <v>3298</v>
      </c>
      <c r="V23" s="118">
        <f t="shared" ref="V23:V35" si="12">H23</f>
        <v>3271</v>
      </c>
      <c r="W23" s="119">
        <f t="shared" ref="W23:W35" si="13">(U23-$T23)/$T23*100</f>
        <v>1.4145141451414514</v>
      </c>
      <c r="X23" s="119">
        <f t="shared" ref="X23:X35" si="14">(V23-$T23)/$T23*100</f>
        <v>0.58425584255842555</v>
      </c>
    </row>
    <row r="24" spans="1:24" ht="15.7">
      <c r="A24" s="52" t="s">
        <v>217</v>
      </c>
      <c r="B24" s="59" t="s">
        <v>218</v>
      </c>
      <c r="C24" s="88">
        <v>5300</v>
      </c>
      <c r="D24" s="88">
        <v>3858</v>
      </c>
      <c r="E24" s="85">
        <v>3910.3</v>
      </c>
      <c r="F24" s="88">
        <v>4056</v>
      </c>
      <c r="G24" s="57">
        <v>42.72</v>
      </c>
      <c r="H24" s="88">
        <v>3848</v>
      </c>
      <c r="I24" s="85">
        <v>3932.4</v>
      </c>
      <c r="J24" s="88">
        <v>4012</v>
      </c>
      <c r="K24" s="57">
        <v>0.39</v>
      </c>
      <c r="L24" s="52"/>
      <c r="M24" s="100">
        <v>4160</v>
      </c>
      <c r="N24" s="101">
        <v>0</v>
      </c>
      <c r="O24" s="100">
        <v>3793</v>
      </c>
      <c r="P24" s="101">
        <v>1.6E-2</v>
      </c>
      <c r="Q24" s="100">
        <v>3792</v>
      </c>
      <c r="R24" s="101">
        <v>0.42099999999999999</v>
      </c>
      <c r="S24" s="117"/>
      <c r="T24" s="47">
        <f t="shared" si="10"/>
        <v>3792</v>
      </c>
      <c r="U24" s="118">
        <f t="shared" si="11"/>
        <v>3858</v>
      </c>
      <c r="V24" s="118">
        <f t="shared" si="12"/>
        <v>3848</v>
      </c>
      <c r="W24" s="119">
        <f t="shared" si="13"/>
        <v>1.740506329113924</v>
      </c>
      <c r="X24" s="119">
        <f t="shared" si="14"/>
        <v>1.4767932489451476</v>
      </c>
    </row>
    <row r="25" spans="1:24" ht="15.7">
      <c r="A25" s="52" t="s">
        <v>219</v>
      </c>
      <c r="B25" s="59" t="s">
        <v>218</v>
      </c>
      <c r="C25" s="88">
        <v>5076</v>
      </c>
      <c r="D25" s="88">
        <v>3779</v>
      </c>
      <c r="E25" s="85">
        <v>3820.3</v>
      </c>
      <c r="F25" s="88">
        <v>3889</v>
      </c>
      <c r="G25" s="57">
        <v>42.97</v>
      </c>
      <c r="H25" s="88">
        <v>3756</v>
      </c>
      <c r="I25" s="85">
        <v>3820.95</v>
      </c>
      <c r="J25" s="88">
        <v>3855</v>
      </c>
      <c r="K25" s="57">
        <v>0.39</v>
      </c>
      <c r="L25" s="52"/>
      <c r="M25" s="100">
        <v>3850</v>
      </c>
      <c r="N25" s="101">
        <v>0</v>
      </c>
      <c r="O25" s="100">
        <v>3690</v>
      </c>
      <c r="P25" s="101">
        <v>1.4999999999999999E-2</v>
      </c>
      <c r="Q25" s="100">
        <v>3690</v>
      </c>
      <c r="R25" s="101">
        <v>0.437</v>
      </c>
      <c r="S25" s="117"/>
      <c r="T25" s="47">
        <f t="shared" si="10"/>
        <v>3690</v>
      </c>
      <c r="U25" s="118">
        <f t="shared" si="11"/>
        <v>3779</v>
      </c>
      <c r="V25" s="118">
        <f t="shared" si="12"/>
        <v>3756</v>
      </c>
      <c r="W25" s="119">
        <f t="shared" si="13"/>
        <v>2.4119241192411924</v>
      </c>
      <c r="X25" s="119">
        <f t="shared" si="14"/>
        <v>1.788617886178862</v>
      </c>
    </row>
    <row r="26" spans="1:24" ht="15.7">
      <c r="A26" s="52" t="s">
        <v>220</v>
      </c>
      <c r="B26" s="59" t="s">
        <v>218</v>
      </c>
      <c r="C26" s="88">
        <v>5048</v>
      </c>
      <c r="D26" s="88">
        <v>3650</v>
      </c>
      <c r="E26" s="85">
        <v>3686.25</v>
      </c>
      <c r="F26" s="88">
        <v>3739</v>
      </c>
      <c r="G26" s="57">
        <v>42.72</v>
      </c>
      <c r="H26" s="88">
        <v>3628</v>
      </c>
      <c r="I26" s="85">
        <v>3680.6</v>
      </c>
      <c r="J26" s="88">
        <v>3746</v>
      </c>
      <c r="K26" s="57">
        <v>0.38</v>
      </c>
      <c r="L26" s="52"/>
      <c r="M26" s="100">
        <v>3889</v>
      </c>
      <c r="N26" s="101">
        <v>0</v>
      </c>
      <c r="O26" s="100">
        <v>3533</v>
      </c>
      <c r="P26" s="101">
        <v>1.6E-2</v>
      </c>
      <c r="Q26" s="100">
        <v>3533</v>
      </c>
      <c r="R26" s="101">
        <v>0.312</v>
      </c>
      <c r="S26" s="117"/>
      <c r="T26" s="47">
        <f t="shared" si="10"/>
        <v>3533</v>
      </c>
      <c r="U26" s="118">
        <f t="shared" si="11"/>
        <v>3650</v>
      </c>
      <c r="V26" s="118">
        <f t="shared" si="12"/>
        <v>3628</v>
      </c>
      <c r="W26" s="119">
        <f t="shared" si="13"/>
        <v>3.3116331729408435</v>
      </c>
      <c r="X26" s="119">
        <f t="shared" si="14"/>
        <v>2.6889329181998303</v>
      </c>
    </row>
    <row r="27" spans="1:24" ht="15.7">
      <c r="A27" s="52" t="s">
        <v>221</v>
      </c>
      <c r="B27" s="59" t="s">
        <v>222</v>
      </c>
      <c r="C27" s="88">
        <v>6352</v>
      </c>
      <c r="D27" s="88">
        <v>4654</v>
      </c>
      <c r="E27" s="85">
        <v>4748.6000000000004</v>
      </c>
      <c r="F27" s="88">
        <v>4902</v>
      </c>
      <c r="G27" s="57">
        <v>45.04</v>
      </c>
      <c r="H27" s="88">
        <v>4655</v>
      </c>
      <c r="I27" s="85">
        <v>4712.95</v>
      </c>
      <c r="J27" s="88">
        <v>4819</v>
      </c>
      <c r="K27" s="57">
        <v>0.53</v>
      </c>
      <c r="L27" s="52"/>
      <c r="M27" s="100">
        <v>4794</v>
      </c>
      <c r="N27" s="101">
        <v>0</v>
      </c>
      <c r="O27" s="100">
        <v>4597</v>
      </c>
      <c r="P27" s="101">
        <v>1.6E-2</v>
      </c>
      <c r="Q27" s="100">
        <v>4597</v>
      </c>
      <c r="R27" s="101">
        <v>0.312</v>
      </c>
      <c r="S27" s="117"/>
      <c r="T27" s="47">
        <f t="shared" si="10"/>
        <v>4597</v>
      </c>
      <c r="U27" s="118">
        <f t="shared" si="11"/>
        <v>4654</v>
      </c>
      <c r="V27" s="118">
        <f t="shared" si="12"/>
        <v>4655</v>
      </c>
      <c r="W27" s="119">
        <f t="shared" si="13"/>
        <v>1.2399390907113335</v>
      </c>
      <c r="X27" s="119">
        <f t="shared" si="14"/>
        <v>1.261692408092234</v>
      </c>
    </row>
    <row r="28" spans="1:24" ht="15.7">
      <c r="A28" s="52" t="s">
        <v>223</v>
      </c>
      <c r="B28" s="59" t="s">
        <v>222</v>
      </c>
      <c r="C28" s="88">
        <v>6101</v>
      </c>
      <c r="D28" s="88">
        <v>4604</v>
      </c>
      <c r="E28" s="85">
        <v>4638.3</v>
      </c>
      <c r="F28" s="88">
        <v>4696</v>
      </c>
      <c r="G28" s="57">
        <v>45.28</v>
      </c>
      <c r="H28" s="88">
        <v>4565</v>
      </c>
      <c r="I28" s="85">
        <v>4639.6499999999996</v>
      </c>
      <c r="J28" s="88">
        <v>4701</v>
      </c>
      <c r="K28" s="57">
        <v>0.51</v>
      </c>
      <c r="L28" s="52"/>
      <c r="M28" s="100">
        <v>4740</v>
      </c>
      <c r="N28" s="101">
        <v>0</v>
      </c>
      <c r="O28" s="100">
        <v>4488</v>
      </c>
      <c r="P28" s="101">
        <v>1.4999999999999999E-2</v>
      </c>
      <c r="Q28" s="100">
        <v>4486</v>
      </c>
      <c r="R28" s="101">
        <v>0.437</v>
      </c>
      <c r="S28" s="117"/>
      <c r="T28" s="47">
        <f t="shared" si="10"/>
        <v>4486</v>
      </c>
      <c r="U28" s="118">
        <f t="shared" si="11"/>
        <v>4604</v>
      </c>
      <c r="V28" s="118">
        <f t="shared" si="12"/>
        <v>4565</v>
      </c>
      <c r="W28" s="119">
        <f t="shared" si="13"/>
        <v>2.6304057066428888</v>
      </c>
      <c r="X28" s="119">
        <f t="shared" si="14"/>
        <v>1.761034329023629</v>
      </c>
    </row>
    <row r="29" spans="1:24" ht="15.7">
      <c r="A29" s="52" t="s">
        <v>224</v>
      </c>
      <c r="B29" s="59" t="s">
        <v>222</v>
      </c>
      <c r="C29" s="88">
        <v>6344</v>
      </c>
      <c r="D29" s="88">
        <v>4428</v>
      </c>
      <c r="E29" s="85">
        <v>484.35</v>
      </c>
      <c r="F29" s="88">
        <v>4557</v>
      </c>
      <c r="G29" s="57">
        <v>44.99</v>
      </c>
      <c r="H29" s="88">
        <v>4422</v>
      </c>
      <c r="I29" s="85">
        <v>4481.45</v>
      </c>
      <c r="J29" s="88">
        <v>4528</v>
      </c>
      <c r="K29" s="57">
        <v>0.51</v>
      </c>
      <c r="L29" s="52"/>
      <c r="M29" s="100">
        <v>4442</v>
      </c>
      <c r="N29" s="101">
        <v>0</v>
      </c>
      <c r="O29" s="100">
        <v>4382</v>
      </c>
      <c r="P29" s="101">
        <v>1.6E-2</v>
      </c>
      <c r="Q29" s="100">
        <v>4382</v>
      </c>
      <c r="R29" s="101">
        <v>0.375</v>
      </c>
      <c r="S29" s="117"/>
      <c r="T29" s="47">
        <f t="shared" si="10"/>
        <v>4382</v>
      </c>
      <c r="U29" s="118">
        <f t="shared" si="11"/>
        <v>4428</v>
      </c>
      <c r="V29" s="118">
        <f t="shared" si="12"/>
        <v>4422</v>
      </c>
      <c r="W29" s="119">
        <f t="shared" si="13"/>
        <v>1.0497489730716567</v>
      </c>
      <c r="X29" s="119">
        <f t="shared" si="14"/>
        <v>0.91282519397535378</v>
      </c>
    </row>
    <row r="30" spans="1:24" ht="15.7">
      <c r="A30" s="52" t="s">
        <v>225</v>
      </c>
      <c r="B30" s="59" t="s">
        <v>226</v>
      </c>
      <c r="C30" s="88">
        <v>8068</v>
      </c>
      <c r="D30" s="88">
        <v>6020</v>
      </c>
      <c r="E30" s="85">
        <v>6082</v>
      </c>
      <c r="F30" s="88">
        <v>6154</v>
      </c>
      <c r="G30" s="57">
        <v>63.12</v>
      </c>
      <c r="H30" s="88">
        <v>5966</v>
      </c>
      <c r="I30" s="85">
        <v>6042.6</v>
      </c>
      <c r="J30" s="88">
        <v>6125</v>
      </c>
      <c r="K30" s="57">
        <v>0.96</v>
      </c>
      <c r="L30" s="52"/>
      <c r="M30" s="100">
        <v>6105</v>
      </c>
      <c r="N30" s="101">
        <v>0</v>
      </c>
      <c r="O30" s="100">
        <v>5783</v>
      </c>
      <c r="P30" s="101">
        <v>3.1E-2</v>
      </c>
      <c r="Q30" s="100">
        <v>5783</v>
      </c>
      <c r="R30" s="101">
        <v>0.65600000000000003</v>
      </c>
      <c r="S30" s="117"/>
      <c r="T30" s="47">
        <f t="shared" si="10"/>
        <v>5783</v>
      </c>
      <c r="U30" s="118">
        <f t="shared" si="11"/>
        <v>6020</v>
      </c>
      <c r="V30" s="118">
        <f t="shared" si="12"/>
        <v>5966</v>
      </c>
      <c r="W30" s="119">
        <f t="shared" si="13"/>
        <v>4.09821891751686</v>
      </c>
      <c r="X30" s="119">
        <f t="shared" si="14"/>
        <v>3.1644475185889678</v>
      </c>
    </row>
    <row r="31" spans="1:24" ht="15.7">
      <c r="A31" s="52" t="s">
        <v>227</v>
      </c>
      <c r="B31" s="59" t="s">
        <v>226</v>
      </c>
      <c r="C31" s="88">
        <v>8645</v>
      </c>
      <c r="D31" s="88">
        <v>6204</v>
      </c>
      <c r="E31" s="85">
        <v>6269.1</v>
      </c>
      <c r="F31" s="88">
        <v>6403</v>
      </c>
      <c r="G31" s="57">
        <v>63.18</v>
      </c>
      <c r="H31" s="88">
        <v>6186</v>
      </c>
      <c r="I31" s="85">
        <v>6266</v>
      </c>
      <c r="J31" s="88">
        <v>6354</v>
      </c>
      <c r="K31" s="57">
        <v>1.03</v>
      </c>
      <c r="L31" s="52"/>
      <c r="M31" s="100">
        <v>6313</v>
      </c>
      <c r="N31" s="101">
        <v>0</v>
      </c>
      <c r="O31" s="100">
        <v>5960</v>
      </c>
      <c r="P31" s="101">
        <v>3.1E-2</v>
      </c>
      <c r="Q31" s="100">
        <v>5960</v>
      </c>
      <c r="R31" s="101">
        <v>0.65600000000000003</v>
      </c>
      <c r="S31" s="117"/>
      <c r="T31" s="47">
        <f t="shared" si="10"/>
        <v>5960</v>
      </c>
      <c r="U31" s="118">
        <f t="shared" si="11"/>
        <v>6204</v>
      </c>
      <c r="V31" s="118">
        <f t="shared" si="12"/>
        <v>6186</v>
      </c>
      <c r="W31" s="119">
        <f t="shared" si="13"/>
        <v>4.0939597315436238</v>
      </c>
      <c r="X31" s="119">
        <f t="shared" si="14"/>
        <v>3.7919463087248322</v>
      </c>
    </row>
    <row r="32" spans="1:24" ht="15.7">
      <c r="A32" s="52" t="s">
        <v>228</v>
      </c>
      <c r="B32" s="59" t="s">
        <v>226</v>
      </c>
      <c r="C32" s="88">
        <v>8741</v>
      </c>
      <c r="D32" s="88">
        <v>6197</v>
      </c>
      <c r="E32" s="85">
        <v>6260.6</v>
      </c>
      <c r="F32" s="88">
        <v>6369</v>
      </c>
      <c r="G32" s="57">
        <v>63.2</v>
      </c>
      <c r="H32" s="88">
        <v>6169</v>
      </c>
      <c r="I32" s="85">
        <v>6279.6</v>
      </c>
      <c r="J32" s="88">
        <v>6374</v>
      </c>
      <c r="K32" s="57">
        <v>0.98</v>
      </c>
      <c r="L32" s="52"/>
      <c r="M32" s="100">
        <v>6346</v>
      </c>
      <c r="N32" s="101">
        <v>0</v>
      </c>
      <c r="O32" s="100">
        <v>5988</v>
      </c>
      <c r="P32" s="101">
        <v>4.7E-2</v>
      </c>
      <c r="Q32" s="100">
        <v>5988</v>
      </c>
      <c r="R32" s="101">
        <v>1.4059999999999999</v>
      </c>
      <c r="S32" s="117"/>
      <c r="T32" s="47">
        <f t="shared" si="10"/>
        <v>5988</v>
      </c>
      <c r="U32" s="118">
        <f t="shared" si="11"/>
        <v>6197</v>
      </c>
      <c r="V32" s="118">
        <f t="shared" si="12"/>
        <v>6169</v>
      </c>
      <c r="W32" s="119">
        <f t="shared" si="13"/>
        <v>3.4903139612558447</v>
      </c>
      <c r="X32" s="119">
        <f t="shared" si="14"/>
        <v>3.0227120908483633</v>
      </c>
    </row>
    <row r="33" spans="1:24" ht="15.7">
      <c r="A33" s="52" t="s">
        <v>229</v>
      </c>
      <c r="B33" s="59" t="s">
        <v>230</v>
      </c>
      <c r="C33" s="88">
        <v>15379</v>
      </c>
      <c r="D33" s="88">
        <v>10931</v>
      </c>
      <c r="E33" s="85">
        <v>11038.45</v>
      </c>
      <c r="F33" s="88">
        <v>11598</v>
      </c>
      <c r="G33" s="57">
        <v>147.24</v>
      </c>
      <c r="H33" s="88">
        <v>10782</v>
      </c>
      <c r="I33" s="85">
        <v>10988.15</v>
      </c>
      <c r="J33" s="88">
        <v>11188</v>
      </c>
      <c r="K33" s="57">
        <v>5.24</v>
      </c>
      <c r="L33" s="52"/>
      <c r="M33" s="100">
        <v>11298</v>
      </c>
      <c r="N33" s="101">
        <v>0</v>
      </c>
      <c r="O33" s="100">
        <v>10482</v>
      </c>
      <c r="P33" s="101">
        <v>6.2E-2</v>
      </c>
      <c r="Q33" s="100">
        <v>10482</v>
      </c>
      <c r="R33" s="101">
        <v>0.95299999999999996</v>
      </c>
      <c r="S33" s="117"/>
      <c r="T33" s="47">
        <f t="shared" si="10"/>
        <v>10482</v>
      </c>
      <c r="U33" s="118">
        <f t="shared" si="11"/>
        <v>10931</v>
      </c>
      <c r="V33" s="118">
        <f t="shared" si="12"/>
        <v>10782</v>
      </c>
      <c r="W33" s="119">
        <f t="shared" si="13"/>
        <v>4.2835336767792409</v>
      </c>
      <c r="X33" s="119">
        <f t="shared" si="14"/>
        <v>2.8620492272467088</v>
      </c>
    </row>
    <row r="34" spans="1:24" ht="15.7">
      <c r="A34" s="52" t="s">
        <v>231</v>
      </c>
      <c r="B34" s="59" t="s">
        <v>230</v>
      </c>
      <c r="C34" s="88">
        <v>16575</v>
      </c>
      <c r="D34" s="88">
        <v>11317</v>
      </c>
      <c r="E34" s="85">
        <v>11411.85</v>
      </c>
      <c r="F34" s="88">
        <v>11859</v>
      </c>
      <c r="G34" s="57">
        <v>148.01</v>
      </c>
      <c r="H34" s="88">
        <v>11189</v>
      </c>
      <c r="I34" s="85">
        <v>11334.85</v>
      </c>
      <c r="J34" s="88">
        <v>11594</v>
      </c>
      <c r="K34" s="57">
        <v>5.16</v>
      </c>
      <c r="L34" s="52"/>
      <c r="M34" s="100">
        <v>11410</v>
      </c>
      <c r="N34" s="101">
        <v>0</v>
      </c>
      <c r="O34" s="100">
        <v>10853</v>
      </c>
      <c r="P34" s="101">
        <v>6.2E-2</v>
      </c>
      <c r="Q34" s="100">
        <v>10852</v>
      </c>
      <c r="R34" s="101">
        <v>1.4059999999999999</v>
      </c>
      <c r="S34" s="117"/>
      <c r="T34" s="47">
        <f t="shared" si="10"/>
        <v>10852</v>
      </c>
      <c r="U34" s="118">
        <f t="shared" si="11"/>
        <v>11317</v>
      </c>
      <c r="V34" s="118">
        <f t="shared" si="12"/>
        <v>11189</v>
      </c>
      <c r="W34" s="119">
        <f t="shared" si="13"/>
        <v>4.2849244378916334</v>
      </c>
      <c r="X34" s="119">
        <f t="shared" si="14"/>
        <v>3.1054183560633986</v>
      </c>
    </row>
    <row r="35" spans="1:24" ht="15.7">
      <c r="A35" s="52" t="s">
        <v>232</v>
      </c>
      <c r="B35" s="59" t="s">
        <v>230</v>
      </c>
      <c r="C35" s="88">
        <v>16470</v>
      </c>
      <c r="D35" s="88">
        <v>11364</v>
      </c>
      <c r="E35" s="85">
        <v>11528.5</v>
      </c>
      <c r="F35" s="88">
        <v>11789</v>
      </c>
      <c r="G35" s="57">
        <v>148.55000000000001</v>
      </c>
      <c r="H35" s="88">
        <v>11324</v>
      </c>
      <c r="I35" s="85">
        <v>11479.3</v>
      </c>
      <c r="J35" s="88">
        <v>11667</v>
      </c>
      <c r="K35" s="57">
        <v>5.23</v>
      </c>
      <c r="L35" s="52"/>
      <c r="M35" s="100">
        <v>11667</v>
      </c>
      <c r="N35" s="101">
        <v>0</v>
      </c>
      <c r="O35" s="100">
        <v>10995</v>
      </c>
      <c r="P35" s="101">
        <v>6.2E-2</v>
      </c>
      <c r="Q35" s="100">
        <v>10995</v>
      </c>
      <c r="R35" s="101">
        <v>2.9529999999999998</v>
      </c>
      <c r="S35" s="117"/>
      <c r="T35" s="47">
        <f t="shared" si="10"/>
        <v>10995</v>
      </c>
      <c r="U35" s="118">
        <f t="shared" si="11"/>
        <v>11364</v>
      </c>
      <c r="V35" s="118">
        <f t="shared" si="12"/>
        <v>11324</v>
      </c>
      <c r="W35" s="119">
        <f t="shared" si="13"/>
        <v>3.3560709413369714</v>
      </c>
      <c r="X35" s="119">
        <f t="shared" si="14"/>
        <v>2.9922692132787634</v>
      </c>
    </row>
    <row r="36" spans="1:24">
      <c r="G36" s="119">
        <f>AVERAGE(G15:G35)</f>
        <v>58.084285714285727</v>
      </c>
      <c r="K36" s="119">
        <f>AVERAGE(K15:K35)</f>
        <v>1.1166666666666667</v>
      </c>
      <c r="R36" s="119">
        <f>AVERAGE(R15:R35)</f>
        <v>0.5962857142857142</v>
      </c>
      <c r="T36" s="47" t="s">
        <v>316</v>
      </c>
      <c r="W36" s="119">
        <f>AVERAGE(W15:W35)</f>
        <v>2.4807949414399646</v>
      </c>
      <c r="X36" s="119">
        <f>AVERAGE(X15:X35)</f>
        <v>1.7158238991994152</v>
      </c>
    </row>
  </sheetData>
  <mergeCells count="6">
    <mergeCell ref="D1:G1"/>
    <mergeCell ref="H1:K1"/>
    <mergeCell ref="M1:R1"/>
    <mergeCell ref="D13:G13"/>
    <mergeCell ref="H13:K13"/>
    <mergeCell ref="M13:R13"/>
  </mergeCells>
  <phoneticPr fontId="2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zoomScale="85" zoomScaleNormal="85" workbookViewId="0">
      <selection activeCell="D123" sqref="D123"/>
    </sheetView>
  </sheetViews>
  <sheetFormatPr defaultRowHeight="15.7"/>
  <cols>
    <col min="1" max="2" width="9.125" style="44"/>
    <col min="3" max="5" width="10.875" style="44" customWidth="1"/>
    <col min="6" max="6" width="11.125" style="44" customWidth="1"/>
    <col min="7" max="7" width="13.125" style="44" customWidth="1"/>
    <col min="8" max="8" width="13" style="44" customWidth="1"/>
    <col min="9" max="9" width="13.6875" style="44" customWidth="1"/>
    <col min="10" max="10" width="14.875" style="44" customWidth="1"/>
    <col min="11" max="11" width="12.3125" style="44" customWidth="1"/>
    <col min="12" max="12" width="4.3125" customWidth="1"/>
    <col min="13" max="13" width="11" customWidth="1"/>
    <col min="14" max="14" width="10.4375" customWidth="1"/>
    <col min="15" max="15" width="9.875" customWidth="1"/>
    <col min="16" max="16" width="13" customWidth="1"/>
    <col min="17" max="17" width="5.875" customWidth="1"/>
    <col min="18" max="18" width="6.125" customWidth="1"/>
    <col min="19" max="19" width="5.5625" customWidth="1"/>
    <col min="23" max="23" width="10.3125" customWidth="1"/>
    <col min="24" max="24" width="10.4375" customWidth="1"/>
    <col min="25" max="25" width="12.875" customWidth="1"/>
    <col min="26" max="26" width="11.3125" customWidth="1"/>
    <col min="27" max="27" width="11" customWidth="1"/>
  </cols>
  <sheetData>
    <row r="1" spans="1:16" s="10" customFormat="1" ht="30.75" customHeight="1">
      <c r="A1" s="43"/>
      <c r="B1" s="13"/>
      <c r="C1" s="13" t="s">
        <v>294</v>
      </c>
      <c r="D1" s="13" t="s">
        <v>320</v>
      </c>
      <c r="E1" s="13" t="s">
        <v>296</v>
      </c>
      <c r="F1" s="13" t="s">
        <v>303</v>
      </c>
      <c r="G1" s="13" t="s">
        <v>295</v>
      </c>
      <c r="H1" s="9" t="s">
        <v>302</v>
      </c>
      <c r="I1" s="13" t="s">
        <v>295</v>
      </c>
      <c r="J1" s="13" t="s">
        <v>301</v>
      </c>
      <c r="K1" s="13" t="s">
        <v>296</v>
      </c>
      <c r="M1" s="13" t="s">
        <v>321</v>
      </c>
      <c r="N1" s="13" t="s">
        <v>155</v>
      </c>
      <c r="O1" s="13" t="s">
        <v>300</v>
      </c>
      <c r="P1" s="13" t="s">
        <v>245</v>
      </c>
    </row>
    <row r="2" spans="1:16">
      <c r="A2" s="35" t="s">
        <v>285</v>
      </c>
      <c r="B2" s="5" t="s">
        <v>286</v>
      </c>
      <c r="C2" s="5">
        <f>MIN(F2,H2,J2)</f>
        <v>1583</v>
      </c>
      <c r="D2" s="44">
        <v>1583</v>
      </c>
      <c r="E2" s="5">
        <v>0</v>
      </c>
      <c r="F2" s="124">
        <v>1586</v>
      </c>
      <c r="G2" s="124">
        <v>1500</v>
      </c>
      <c r="H2" s="7">
        <v>1588</v>
      </c>
      <c r="I2" s="7">
        <v>1500</v>
      </c>
      <c r="J2" s="44">
        <v>1583</v>
      </c>
      <c r="K2" s="102">
        <v>0.14000000000000001</v>
      </c>
      <c r="M2" s="8">
        <f>(D2-C2)/C2*100</f>
        <v>0</v>
      </c>
      <c r="N2" s="8">
        <f>(F2-C2)/C2*100</f>
        <v>0.18951358180669614</v>
      </c>
      <c r="O2" s="8">
        <f>(H2-C2)/C2*100</f>
        <v>0.31585596967782692</v>
      </c>
      <c r="P2" s="8">
        <f>(J2-C2)/C2*100</f>
        <v>0</v>
      </c>
    </row>
    <row r="3" spans="1:16">
      <c r="A3" s="35" t="s">
        <v>285</v>
      </c>
      <c r="B3" s="5" t="s">
        <v>1</v>
      </c>
      <c r="C3" s="5">
        <f t="shared" ref="C3:C66" si="0">MIN(F3,H3,J3)</f>
        <v>1602</v>
      </c>
      <c r="D3" s="44">
        <v>1602</v>
      </c>
      <c r="E3" s="5">
        <v>0</v>
      </c>
      <c r="F3" s="124">
        <v>1614</v>
      </c>
      <c r="G3" s="124">
        <v>1500</v>
      </c>
      <c r="H3" s="7">
        <v>1607</v>
      </c>
      <c r="I3" s="7">
        <v>1500</v>
      </c>
      <c r="J3" s="44">
        <v>1602</v>
      </c>
      <c r="K3" s="102">
        <v>0.109</v>
      </c>
      <c r="M3" s="8">
        <f t="shared" ref="M3:M66" si="1">(D3-C3)/C3*100</f>
        <v>0</v>
      </c>
      <c r="N3" s="8">
        <f t="shared" ref="N3:N66" si="2">(F3-C3)/C3*100</f>
        <v>0.74906367041198507</v>
      </c>
      <c r="O3" s="8">
        <f t="shared" ref="O3:O66" si="3">(H3-C3)/C3*100</f>
        <v>0.31210986267166041</v>
      </c>
      <c r="P3" s="8">
        <f t="shared" ref="P3:P66" si="4">(J3-C3)/C3*100</f>
        <v>0</v>
      </c>
    </row>
    <row r="4" spans="1:16">
      <c r="A4" s="35" t="s">
        <v>285</v>
      </c>
      <c r="B4" s="5" t="s">
        <v>2</v>
      </c>
      <c r="C4" s="5">
        <f t="shared" si="0"/>
        <v>1547</v>
      </c>
      <c r="D4" s="44">
        <v>1547</v>
      </c>
      <c r="E4" s="5">
        <v>3.1E-2</v>
      </c>
      <c r="F4" s="124">
        <v>1550</v>
      </c>
      <c r="G4" s="124">
        <v>1500</v>
      </c>
      <c r="H4" s="7">
        <v>1547</v>
      </c>
      <c r="I4" s="7">
        <v>1500</v>
      </c>
      <c r="J4" s="44">
        <v>1547</v>
      </c>
      <c r="K4" s="102">
        <v>0.14000000000000001</v>
      </c>
      <c r="M4" s="8">
        <f t="shared" si="1"/>
        <v>0</v>
      </c>
      <c r="N4" s="8">
        <f t="shared" si="2"/>
        <v>0.19392372333548805</v>
      </c>
      <c r="O4" s="8">
        <f t="shared" si="3"/>
        <v>0</v>
      </c>
      <c r="P4" s="8">
        <f t="shared" si="4"/>
        <v>0</v>
      </c>
    </row>
    <row r="5" spans="1:16">
      <c r="A5" s="35" t="s">
        <v>285</v>
      </c>
      <c r="B5" s="5" t="s">
        <v>3</v>
      </c>
      <c r="C5" s="5">
        <f t="shared" si="0"/>
        <v>1679</v>
      </c>
      <c r="D5" s="44">
        <v>1679</v>
      </c>
      <c r="E5" s="5">
        <v>0</v>
      </c>
      <c r="F5" s="124">
        <v>1684</v>
      </c>
      <c r="G5" s="124">
        <v>1500</v>
      </c>
      <c r="H5" s="7">
        <v>1679</v>
      </c>
      <c r="I5" s="7">
        <v>1500</v>
      </c>
      <c r="J5" s="44">
        <v>1679</v>
      </c>
      <c r="K5" s="102">
        <v>0.14000000000000001</v>
      </c>
      <c r="M5" s="8">
        <f t="shared" si="1"/>
        <v>0</v>
      </c>
      <c r="N5" s="8">
        <f t="shared" si="2"/>
        <v>0.29779630732578916</v>
      </c>
      <c r="O5" s="8">
        <f t="shared" si="3"/>
        <v>0</v>
      </c>
      <c r="P5" s="8">
        <f t="shared" si="4"/>
        <v>0</v>
      </c>
    </row>
    <row r="6" spans="1:16">
      <c r="A6" s="35" t="s">
        <v>285</v>
      </c>
      <c r="B6" s="5" t="s">
        <v>4</v>
      </c>
      <c r="C6" s="5">
        <f t="shared" si="0"/>
        <v>1557</v>
      </c>
      <c r="D6" s="44">
        <v>1557</v>
      </c>
      <c r="E6" s="5">
        <v>1.6E-2</v>
      </c>
      <c r="F6" s="124">
        <v>1560</v>
      </c>
      <c r="G6" s="124">
        <v>1500</v>
      </c>
      <c r="H6" s="7">
        <v>1557</v>
      </c>
      <c r="I6" s="7">
        <v>1500</v>
      </c>
      <c r="J6" s="44">
        <v>1557</v>
      </c>
      <c r="K6" s="102">
        <v>0.15600000000000003</v>
      </c>
      <c r="M6" s="8">
        <f t="shared" si="1"/>
        <v>0</v>
      </c>
      <c r="N6" s="8">
        <f t="shared" si="2"/>
        <v>0.19267822736030829</v>
      </c>
      <c r="O6" s="8">
        <f t="shared" si="3"/>
        <v>0</v>
      </c>
      <c r="P6" s="8">
        <f t="shared" si="4"/>
        <v>0</v>
      </c>
    </row>
    <row r="7" spans="1:16">
      <c r="A7" s="35" t="s">
        <v>285</v>
      </c>
      <c r="B7" s="5" t="s">
        <v>5</v>
      </c>
      <c r="C7" s="5">
        <f t="shared" si="0"/>
        <v>1569</v>
      </c>
      <c r="D7" s="44">
        <v>1569</v>
      </c>
      <c r="E7" s="5">
        <v>1.4999999999999999E-2</v>
      </c>
      <c r="F7" s="124">
        <v>1571</v>
      </c>
      <c r="G7" s="124">
        <v>1500</v>
      </c>
      <c r="H7" s="7">
        <v>1569</v>
      </c>
      <c r="I7" s="7">
        <v>1500</v>
      </c>
      <c r="J7" s="44">
        <v>1569</v>
      </c>
      <c r="K7" s="102">
        <v>0.124</v>
      </c>
      <c r="M7" s="8">
        <f t="shared" si="1"/>
        <v>0</v>
      </c>
      <c r="N7" s="8">
        <f t="shared" si="2"/>
        <v>0.12746972594008923</v>
      </c>
      <c r="O7" s="8">
        <f t="shared" si="3"/>
        <v>0</v>
      </c>
      <c r="P7" s="8">
        <f t="shared" si="4"/>
        <v>0</v>
      </c>
    </row>
    <row r="8" spans="1:16">
      <c r="A8" s="35" t="s">
        <v>285</v>
      </c>
      <c r="B8" s="5" t="s">
        <v>6</v>
      </c>
      <c r="C8" s="5">
        <f t="shared" si="0"/>
        <v>1576</v>
      </c>
      <c r="D8" s="44">
        <v>1576</v>
      </c>
      <c r="E8" s="5">
        <v>3.1E-2</v>
      </c>
      <c r="F8" s="124">
        <v>1580</v>
      </c>
      <c r="G8" s="124">
        <v>1500</v>
      </c>
      <c r="H8" s="7">
        <v>1584</v>
      </c>
      <c r="I8" s="7">
        <v>1500</v>
      </c>
      <c r="J8" s="44">
        <v>1576</v>
      </c>
      <c r="K8" s="102">
        <v>0.218</v>
      </c>
      <c r="M8" s="8">
        <f t="shared" si="1"/>
        <v>0</v>
      </c>
      <c r="N8" s="8">
        <f t="shared" si="2"/>
        <v>0.25380710659898476</v>
      </c>
      <c r="O8" s="8">
        <f t="shared" si="3"/>
        <v>0.50761421319796951</v>
      </c>
      <c r="P8" s="8">
        <f t="shared" si="4"/>
        <v>0</v>
      </c>
    </row>
    <row r="9" spans="1:16">
      <c r="A9" s="35" t="s">
        <v>285</v>
      </c>
      <c r="B9" s="5" t="s">
        <v>7</v>
      </c>
      <c r="C9" s="5">
        <f t="shared" si="0"/>
        <v>1583</v>
      </c>
      <c r="D9" s="44">
        <v>1583</v>
      </c>
      <c r="E9" s="5">
        <v>1.6E-2</v>
      </c>
      <c r="F9" s="124">
        <v>1608</v>
      </c>
      <c r="G9" s="124">
        <v>1500</v>
      </c>
      <c r="H9" s="7">
        <v>1583</v>
      </c>
      <c r="I9" s="7">
        <v>1500</v>
      </c>
      <c r="J9" s="44">
        <v>1583</v>
      </c>
      <c r="K9" s="102">
        <v>0.125</v>
      </c>
      <c r="M9" s="8">
        <f t="shared" si="1"/>
        <v>0</v>
      </c>
      <c r="N9" s="8">
        <f t="shared" si="2"/>
        <v>1.5792798483891344</v>
      </c>
      <c r="O9" s="8">
        <f t="shared" si="3"/>
        <v>0</v>
      </c>
      <c r="P9" s="8">
        <f t="shared" si="4"/>
        <v>0</v>
      </c>
    </row>
    <row r="10" spans="1:16">
      <c r="A10" s="35" t="s">
        <v>285</v>
      </c>
      <c r="B10" s="5" t="s">
        <v>8</v>
      </c>
      <c r="C10" s="5">
        <f t="shared" si="0"/>
        <v>1562</v>
      </c>
      <c r="D10" s="44">
        <v>1562</v>
      </c>
      <c r="E10" s="5">
        <v>0</v>
      </c>
      <c r="F10" s="124">
        <v>1562</v>
      </c>
      <c r="G10" s="124">
        <v>1500</v>
      </c>
      <c r="H10" s="7">
        <v>1566</v>
      </c>
      <c r="I10" s="7">
        <v>1500</v>
      </c>
      <c r="J10" s="44">
        <v>1562</v>
      </c>
      <c r="K10" s="102">
        <v>0.109</v>
      </c>
      <c r="M10" s="8">
        <f t="shared" si="1"/>
        <v>0</v>
      </c>
      <c r="N10" s="8">
        <f t="shared" si="2"/>
        <v>0</v>
      </c>
      <c r="O10" s="8">
        <f t="shared" si="3"/>
        <v>0.25608194622279129</v>
      </c>
      <c r="P10" s="8">
        <f t="shared" si="4"/>
        <v>0</v>
      </c>
    </row>
    <row r="11" spans="1:16">
      <c r="A11" s="35" t="s">
        <v>285</v>
      </c>
      <c r="B11" s="5" t="s">
        <v>9</v>
      </c>
      <c r="C11" s="5">
        <f t="shared" si="0"/>
        <v>1483</v>
      </c>
      <c r="D11" s="44">
        <v>1483</v>
      </c>
      <c r="E11" s="5">
        <v>0</v>
      </c>
      <c r="F11" s="124">
        <v>1500</v>
      </c>
      <c r="G11" s="124">
        <v>1500</v>
      </c>
      <c r="H11" s="7">
        <v>1486</v>
      </c>
      <c r="I11" s="7">
        <v>1500</v>
      </c>
      <c r="J11" s="44">
        <v>1483</v>
      </c>
      <c r="K11" s="102">
        <v>9.2999999999999999E-2</v>
      </c>
      <c r="M11" s="8">
        <f t="shared" si="1"/>
        <v>0</v>
      </c>
      <c r="N11" s="8">
        <f t="shared" si="2"/>
        <v>1.1463250168577208</v>
      </c>
      <c r="O11" s="8">
        <f t="shared" si="3"/>
        <v>0.20229265003371544</v>
      </c>
      <c r="P11" s="8">
        <f t="shared" si="4"/>
        <v>0</v>
      </c>
    </row>
    <row r="12" spans="1:16">
      <c r="A12" s="36" t="s">
        <v>287</v>
      </c>
      <c r="B12" s="5" t="s">
        <v>10</v>
      </c>
      <c r="C12" s="5">
        <f t="shared" si="0"/>
        <v>2124</v>
      </c>
      <c r="D12" s="44">
        <v>2125</v>
      </c>
      <c r="E12" s="5">
        <v>4.7E-2</v>
      </c>
      <c r="F12" s="124">
        <v>2135</v>
      </c>
      <c r="G12" s="124">
        <v>3000</v>
      </c>
      <c r="H12" s="7">
        <v>2125</v>
      </c>
      <c r="I12" s="7">
        <v>3000</v>
      </c>
      <c r="J12" s="44">
        <v>2124</v>
      </c>
      <c r="K12" s="102">
        <v>0.45300000000000001</v>
      </c>
      <c r="M12" s="8">
        <f t="shared" si="1"/>
        <v>4.7080979284369114E-2</v>
      </c>
      <c r="N12" s="8">
        <f t="shared" si="2"/>
        <v>0.51789077212806034</v>
      </c>
      <c r="O12" s="8">
        <f t="shared" si="3"/>
        <v>4.7080979284369114E-2</v>
      </c>
      <c r="P12" s="8">
        <f t="shared" si="4"/>
        <v>0</v>
      </c>
    </row>
    <row r="13" spans="1:16">
      <c r="A13" s="36" t="s">
        <v>287</v>
      </c>
      <c r="B13" s="5" t="s">
        <v>11</v>
      </c>
      <c r="C13" s="5">
        <f t="shared" si="0"/>
        <v>2267</v>
      </c>
      <c r="D13" s="44">
        <v>2267</v>
      </c>
      <c r="E13" s="5">
        <v>1.6E-2</v>
      </c>
      <c r="F13" s="124">
        <v>2267</v>
      </c>
      <c r="G13" s="124">
        <v>3000</v>
      </c>
      <c r="H13" s="7">
        <v>2267</v>
      </c>
      <c r="I13" s="7">
        <v>3000</v>
      </c>
      <c r="J13" s="44">
        <v>2267</v>
      </c>
      <c r="K13" s="102">
        <v>0.32800000000000001</v>
      </c>
      <c r="M13" s="8">
        <f t="shared" si="1"/>
        <v>0</v>
      </c>
      <c r="N13" s="8">
        <f t="shared" si="2"/>
        <v>0</v>
      </c>
      <c r="O13" s="8">
        <f t="shared" si="3"/>
        <v>0</v>
      </c>
      <c r="P13" s="8">
        <f t="shared" si="4"/>
        <v>0</v>
      </c>
    </row>
    <row r="14" spans="1:16">
      <c r="A14" s="36" t="s">
        <v>287</v>
      </c>
      <c r="B14" s="5" t="s">
        <v>12</v>
      </c>
      <c r="C14" s="5">
        <f t="shared" si="0"/>
        <v>2024</v>
      </c>
      <c r="D14" s="44">
        <v>2024</v>
      </c>
      <c r="E14" s="5">
        <v>1.6E-2</v>
      </c>
      <c r="F14" s="124">
        <v>2026</v>
      </c>
      <c r="G14" s="124">
        <v>3000</v>
      </c>
      <c r="H14" s="7">
        <v>2026</v>
      </c>
      <c r="I14" s="7">
        <v>3000</v>
      </c>
      <c r="J14" s="44">
        <v>2024</v>
      </c>
      <c r="K14" s="102">
        <v>0.68700000000000006</v>
      </c>
      <c r="M14" s="8">
        <f t="shared" si="1"/>
        <v>0</v>
      </c>
      <c r="N14" s="8">
        <f t="shared" si="2"/>
        <v>9.8814229249011856E-2</v>
      </c>
      <c r="O14" s="8">
        <f t="shared" si="3"/>
        <v>9.8814229249011856E-2</v>
      </c>
      <c r="P14" s="8">
        <f t="shared" si="4"/>
        <v>0</v>
      </c>
    </row>
    <row r="15" spans="1:16">
      <c r="A15" s="36" t="s">
        <v>287</v>
      </c>
      <c r="B15" s="5" t="s">
        <v>13</v>
      </c>
      <c r="C15" s="5">
        <f t="shared" si="0"/>
        <v>1905</v>
      </c>
      <c r="D15" s="44">
        <v>1905</v>
      </c>
      <c r="E15" s="5">
        <v>0</v>
      </c>
      <c r="F15" s="124">
        <v>1906</v>
      </c>
      <c r="G15" s="124">
        <v>3000</v>
      </c>
      <c r="H15" s="7">
        <v>1905</v>
      </c>
      <c r="I15" s="7">
        <v>3000</v>
      </c>
      <c r="J15" s="44">
        <v>1905</v>
      </c>
      <c r="K15" s="102">
        <v>7.8E-2</v>
      </c>
      <c r="M15" s="8">
        <f t="shared" si="1"/>
        <v>0</v>
      </c>
      <c r="N15" s="8">
        <f t="shared" si="2"/>
        <v>5.2493438320209973E-2</v>
      </c>
      <c r="O15" s="8">
        <f t="shared" si="3"/>
        <v>0</v>
      </c>
      <c r="P15" s="8">
        <f t="shared" si="4"/>
        <v>0</v>
      </c>
    </row>
    <row r="16" spans="1:16">
      <c r="A16" s="36" t="s">
        <v>287</v>
      </c>
      <c r="B16" s="5" t="s">
        <v>14</v>
      </c>
      <c r="C16" s="5">
        <f t="shared" si="0"/>
        <v>2027</v>
      </c>
      <c r="D16" s="44">
        <v>2027</v>
      </c>
      <c r="E16" s="5">
        <v>0</v>
      </c>
      <c r="F16" s="124">
        <v>2044</v>
      </c>
      <c r="G16" s="124">
        <v>3000</v>
      </c>
      <c r="H16" s="7">
        <v>2027</v>
      </c>
      <c r="I16" s="7">
        <v>3000</v>
      </c>
      <c r="J16" s="44">
        <v>2027</v>
      </c>
      <c r="K16" s="102">
        <v>0.109</v>
      </c>
      <c r="M16" s="8">
        <f t="shared" si="1"/>
        <v>0</v>
      </c>
      <c r="N16" s="8">
        <f t="shared" si="2"/>
        <v>0.83867784903798714</v>
      </c>
      <c r="O16" s="8">
        <f t="shared" si="3"/>
        <v>0</v>
      </c>
      <c r="P16" s="8">
        <f t="shared" si="4"/>
        <v>0</v>
      </c>
    </row>
    <row r="17" spans="1:16">
      <c r="A17" s="36" t="s">
        <v>287</v>
      </c>
      <c r="B17" s="5" t="s">
        <v>15</v>
      </c>
      <c r="C17" s="5">
        <f t="shared" si="0"/>
        <v>1980</v>
      </c>
      <c r="D17" s="44">
        <v>1980</v>
      </c>
      <c r="E17" s="5">
        <v>0</v>
      </c>
      <c r="F17" s="124">
        <v>2008</v>
      </c>
      <c r="G17" s="124">
        <v>3000</v>
      </c>
      <c r="H17" s="7">
        <v>1980</v>
      </c>
      <c r="I17" s="7">
        <v>3000</v>
      </c>
      <c r="J17" s="44">
        <v>1980</v>
      </c>
      <c r="K17" s="102">
        <v>9.2999999999999999E-2</v>
      </c>
      <c r="M17" s="8">
        <f t="shared" si="1"/>
        <v>0</v>
      </c>
      <c r="N17" s="8">
        <f t="shared" si="2"/>
        <v>1.4141414141414141</v>
      </c>
      <c r="O17" s="8">
        <f t="shared" si="3"/>
        <v>0</v>
      </c>
      <c r="P17" s="8">
        <f t="shared" si="4"/>
        <v>0</v>
      </c>
    </row>
    <row r="18" spans="1:16">
      <c r="A18" s="36" t="s">
        <v>287</v>
      </c>
      <c r="B18" s="5" t="s">
        <v>16</v>
      </c>
      <c r="C18" s="5">
        <f t="shared" si="0"/>
        <v>2061</v>
      </c>
      <c r="D18" s="44">
        <v>2061</v>
      </c>
      <c r="E18" s="5">
        <v>0</v>
      </c>
      <c r="F18" s="124">
        <v>2076</v>
      </c>
      <c r="G18" s="124">
        <v>3000</v>
      </c>
      <c r="H18" s="7">
        <v>2061</v>
      </c>
      <c r="I18" s="7">
        <v>3000</v>
      </c>
      <c r="J18" s="44">
        <v>2061</v>
      </c>
      <c r="K18" s="102">
        <v>0.64</v>
      </c>
      <c r="M18" s="8">
        <f t="shared" si="1"/>
        <v>0</v>
      </c>
      <c r="N18" s="8">
        <f t="shared" si="2"/>
        <v>0.72780203784570596</v>
      </c>
      <c r="O18" s="8">
        <f t="shared" si="3"/>
        <v>0</v>
      </c>
      <c r="P18" s="8">
        <f t="shared" si="4"/>
        <v>0</v>
      </c>
    </row>
    <row r="19" spans="1:16">
      <c r="A19" s="36" t="s">
        <v>287</v>
      </c>
      <c r="B19" s="5" t="s">
        <v>17</v>
      </c>
      <c r="C19" s="5">
        <f t="shared" si="0"/>
        <v>2153</v>
      </c>
      <c r="D19" s="44">
        <v>2153</v>
      </c>
      <c r="E19" s="5">
        <v>0</v>
      </c>
      <c r="F19" s="124">
        <v>2193</v>
      </c>
      <c r="G19" s="124">
        <v>3000</v>
      </c>
      <c r="H19" s="7">
        <v>2159</v>
      </c>
      <c r="I19" s="7">
        <v>3000</v>
      </c>
      <c r="J19" s="44">
        <v>2153</v>
      </c>
      <c r="K19" s="102">
        <v>0.20300000000000001</v>
      </c>
      <c r="M19" s="8">
        <f t="shared" si="1"/>
        <v>0</v>
      </c>
      <c r="N19" s="8">
        <f t="shared" si="2"/>
        <v>1.8578727357176035</v>
      </c>
      <c r="O19" s="8">
        <f t="shared" si="3"/>
        <v>0.27868091035764053</v>
      </c>
      <c r="P19" s="8">
        <f t="shared" si="4"/>
        <v>0</v>
      </c>
    </row>
    <row r="20" spans="1:16">
      <c r="A20" s="36" t="s">
        <v>287</v>
      </c>
      <c r="B20" s="5" t="s">
        <v>18</v>
      </c>
      <c r="C20" s="5">
        <f t="shared" si="0"/>
        <v>2078</v>
      </c>
      <c r="D20" s="44">
        <v>2078</v>
      </c>
      <c r="E20" s="5">
        <v>1.4999999999999999E-2</v>
      </c>
      <c r="F20" s="124">
        <v>2078</v>
      </c>
      <c r="G20" s="124">
        <v>3000</v>
      </c>
      <c r="H20" s="7">
        <v>2078</v>
      </c>
      <c r="I20" s="7">
        <v>3000</v>
      </c>
      <c r="J20" s="44">
        <v>2078</v>
      </c>
      <c r="K20" s="102">
        <v>0.20200000000000001</v>
      </c>
      <c r="M20" s="8">
        <f t="shared" si="1"/>
        <v>0</v>
      </c>
      <c r="N20" s="8">
        <f t="shared" si="2"/>
        <v>0</v>
      </c>
      <c r="O20" s="8">
        <f t="shared" si="3"/>
        <v>0</v>
      </c>
      <c r="P20" s="8">
        <f t="shared" si="4"/>
        <v>0</v>
      </c>
    </row>
    <row r="21" spans="1:16">
      <c r="A21" s="36" t="s">
        <v>287</v>
      </c>
      <c r="B21" s="5" t="s">
        <v>19</v>
      </c>
      <c r="C21" s="5">
        <f t="shared" si="0"/>
        <v>2157</v>
      </c>
      <c r="D21" s="44">
        <v>2157</v>
      </c>
      <c r="E21" s="5">
        <v>1.6E-2</v>
      </c>
      <c r="F21" s="124">
        <v>2157</v>
      </c>
      <c r="G21" s="124">
        <v>3000</v>
      </c>
      <c r="H21" s="7">
        <v>2157</v>
      </c>
      <c r="I21" s="7">
        <v>3000</v>
      </c>
      <c r="J21" s="44">
        <v>2157</v>
      </c>
      <c r="K21" s="102">
        <v>0.21900000000000003</v>
      </c>
      <c r="M21" s="8">
        <f t="shared" si="1"/>
        <v>0</v>
      </c>
      <c r="N21" s="8">
        <f t="shared" si="2"/>
        <v>0</v>
      </c>
      <c r="O21" s="8">
        <f t="shared" si="3"/>
        <v>0</v>
      </c>
      <c r="P21" s="8">
        <f t="shared" si="4"/>
        <v>0</v>
      </c>
    </row>
    <row r="22" spans="1:16">
      <c r="A22" s="36" t="s">
        <v>288</v>
      </c>
      <c r="B22" s="5" t="s">
        <v>20</v>
      </c>
      <c r="C22" s="5">
        <f t="shared" si="0"/>
        <v>3061</v>
      </c>
      <c r="D22" s="44">
        <v>3061</v>
      </c>
      <c r="E22" s="5">
        <v>0</v>
      </c>
      <c r="F22" s="124">
        <v>3075</v>
      </c>
      <c r="G22" s="124">
        <v>6000</v>
      </c>
      <c r="H22" s="7">
        <v>3062</v>
      </c>
      <c r="I22" s="7">
        <v>6000</v>
      </c>
      <c r="J22" s="44">
        <v>3061</v>
      </c>
      <c r="K22" s="102">
        <v>0.625</v>
      </c>
      <c r="M22" s="8">
        <f t="shared" si="1"/>
        <v>0</v>
      </c>
      <c r="N22" s="8">
        <f t="shared" si="2"/>
        <v>0.45736687357072853</v>
      </c>
      <c r="O22" s="8">
        <f t="shared" si="3"/>
        <v>3.2669062397909177E-2</v>
      </c>
      <c r="P22" s="8">
        <f t="shared" si="4"/>
        <v>0</v>
      </c>
    </row>
    <row r="23" spans="1:16">
      <c r="A23" s="36" t="s">
        <v>288</v>
      </c>
      <c r="B23" s="5" t="s">
        <v>21</v>
      </c>
      <c r="C23" s="5">
        <f t="shared" si="0"/>
        <v>2955</v>
      </c>
      <c r="D23" s="44">
        <v>2955</v>
      </c>
      <c r="E23" s="5">
        <v>0</v>
      </c>
      <c r="F23" s="124">
        <v>2955</v>
      </c>
      <c r="G23" s="124">
        <v>6000</v>
      </c>
      <c r="H23" s="7">
        <v>2956</v>
      </c>
      <c r="I23" s="7">
        <v>6000</v>
      </c>
      <c r="J23" s="44">
        <v>2955</v>
      </c>
      <c r="K23" s="102">
        <v>1.859</v>
      </c>
      <c r="M23" s="8">
        <f t="shared" si="1"/>
        <v>0</v>
      </c>
      <c r="N23" s="8">
        <f t="shared" si="2"/>
        <v>0</v>
      </c>
      <c r="O23" s="8">
        <f t="shared" si="3"/>
        <v>3.3840947546531303E-2</v>
      </c>
      <c r="P23" s="8">
        <f t="shared" si="4"/>
        <v>0</v>
      </c>
    </row>
    <row r="24" spans="1:16">
      <c r="A24" s="36" t="s">
        <v>288</v>
      </c>
      <c r="B24" s="5" t="s">
        <v>22</v>
      </c>
      <c r="C24" s="5">
        <f t="shared" si="0"/>
        <v>3119</v>
      </c>
      <c r="D24" s="44">
        <v>3119</v>
      </c>
      <c r="E24" s="5">
        <v>0</v>
      </c>
      <c r="F24" s="124">
        <v>3119</v>
      </c>
      <c r="G24" s="124">
        <v>6000</v>
      </c>
      <c r="H24" s="7">
        <v>3119</v>
      </c>
      <c r="I24" s="7">
        <v>6000</v>
      </c>
      <c r="J24" s="44">
        <v>3119</v>
      </c>
      <c r="K24" s="102">
        <v>0.625</v>
      </c>
      <c r="M24" s="8">
        <f t="shared" si="1"/>
        <v>0</v>
      </c>
      <c r="N24" s="8">
        <f t="shared" si="2"/>
        <v>0</v>
      </c>
      <c r="O24" s="8">
        <f t="shared" si="3"/>
        <v>0</v>
      </c>
      <c r="P24" s="8">
        <f t="shared" si="4"/>
        <v>0</v>
      </c>
    </row>
    <row r="25" spans="1:16">
      <c r="A25" s="36" t="s">
        <v>288</v>
      </c>
      <c r="B25" s="5" t="s">
        <v>23</v>
      </c>
      <c r="C25" s="5">
        <f t="shared" si="0"/>
        <v>3117</v>
      </c>
      <c r="D25" s="44">
        <v>3117</v>
      </c>
      <c r="E25" s="5">
        <v>1.6E-2</v>
      </c>
      <c r="F25" s="124">
        <v>3118</v>
      </c>
      <c r="G25" s="124">
        <v>6000</v>
      </c>
      <c r="H25" s="7">
        <v>3118</v>
      </c>
      <c r="I25" s="7">
        <v>6000</v>
      </c>
      <c r="J25" s="44">
        <v>3117</v>
      </c>
      <c r="K25" s="102">
        <v>0.68700000000000006</v>
      </c>
      <c r="M25" s="8">
        <f t="shared" si="1"/>
        <v>0</v>
      </c>
      <c r="N25" s="8">
        <f t="shared" si="2"/>
        <v>3.2082130253448832E-2</v>
      </c>
      <c r="O25" s="8">
        <f t="shared" si="3"/>
        <v>3.2082130253448832E-2</v>
      </c>
      <c r="P25" s="8">
        <f t="shared" si="4"/>
        <v>0</v>
      </c>
    </row>
    <row r="26" spans="1:16">
      <c r="A26" s="36" t="s">
        <v>288</v>
      </c>
      <c r="B26" s="5" t="s">
        <v>24</v>
      </c>
      <c r="C26" s="5">
        <f t="shared" si="0"/>
        <v>3106</v>
      </c>
      <c r="D26" s="44">
        <v>3106</v>
      </c>
      <c r="E26" s="5">
        <v>0</v>
      </c>
      <c r="F26" s="124">
        <v>3128</v>
      </c>
      <c r="G26" s="124">
        <v>6000</v>
      </c>
      <c r="H26" s="7">
        <v>3106</v>
      </c>
      <c r="I26" s="7">
        <v>6000</v>
      </c>
      <c r="J26" s="44">
        <v>3106</v>
      </c>
      <c r="K26" s="102">
        <v>0.14000000000000001</v>
      </c>
      <c r="M26" s="8">
        <f t="shared" si="1"/>
        <v>0</v>
      </c>
      <c r="N26" s="8">
        <f t="shared" si="2"/>
        <v>0.70830650354153257</v>
      </c>
      <c r="O26" s="8">
        <f t="shared" si="3"/>
        <v>0</v>
      </c>
      <c r="P26" s="8">
        <f t="shared" si="4"/>
        <v>0</v>
      </c>
    </row>
    <row r="27" spans="1:16">
      <c r="A27" s="36" t="s">
        <v>288</v>
      </c>
      <c r="B27" s="5" t="s">
        <v>25</v>
      </c>
      <c r="C27" s="5">
        <f t="shared" si="0"/>
        <v>3076</v>
      </c>
      <c r="D27" s="44">
        <v>3076</v>
      </c>
      <c r="E27" s="5">
        <v>1.4999999999999999E-2</v>
      </c>
      <c r="F27" s="124">
        <v>3076</v>
      </c>
      <c r="G27" s="124">
        <v>6000</v>
      </c>
      <c r="H27" s="7">
        <v>3076</v>
      </c>
      <c r="I27" s="7">
        <v>6000</v>
      </c>
      <c r="J27" s="44">
        <v>3076</v>
      </c>
      <c r="K27" s="102">
        <v>0.64</v>
      </c>
      <c r="M27" s="8">
        <f t="shared" si="1"/>
        <v>0</v>
      </c>
      <c r="N27" s="8">
        <f t="shared" si="2"/>
        <v>0</v>
      </c>
      <c r="O27" s="8">
        <f t="shared" si="3"/>
        <v>0</v>
      </c>
      <c r="P27" s="8">
        <f t="shared" si="4"/>
        <v>0</v>
      </c>
    </row>
    <row r="28" spans="1:16">
      <c r="A28" s="36" t="s">
        <v>288</v>
      </c>
      <c r="B28" s="5" t="s">
        <v>26</v>
      </c>
      <c r="C28" s="5">
        <f t="shared" si="0"/>
        <v>3137</v>
      </c>
      <c r="D28" s="44">
        <v>3137</v>
      </c>
      <c r="E28" s="5">
        <v>0</v>
      </c>
      <c r="F28" s="124">
        <v>3153</v>
      </c>
      <c r="G28" s="124">
        <v>6000</v>
      </c>
      <c r="H28" s="7">
        <v>3140</v>
      </c>
      <c r="I28" s="7">
        <v>6000</v>
      </c>
      <c r="J28" s="44">
        <v>3137</v>
      </c>
      <c r="K28" s="102">
        <v>0.32800000000000001</v>
      </c>
      <c r="M28" s="8">
        <f t="shared" si="1"/>
        <v>0</v>
      </c>
      <c r="N28" s="8">
        <f t="shared" si="2"/>
        <v>0.51004144086707037</v>
      </c>
      <c r="O28" s="8">
        <f t="shared" si="3"/>
        <v>9.5632770162575709E-2</v>
      </c>
      <c r="P28" s="8">
        <f t="shared" si="4"/>
        <v>0</v>
      </c>
    </row>
    <row r="29" spans="1:16">
      <c r="A29" s="36" t="s">
        <v>288</v>
      </c>
      <c r="B29" s="5" t="s">
        <v>27</v>
      </c>
      <c r="C29" s="5">
        <f t="shared" si="0"/>
        <v>2945</v>
      </c>
      <c r="D29" s="44">
        <v>2945</v>
      </c>
      <c r="E29" s="5">
        <v>0</v>
      </c>
      <c r="F29" s="124">
        <v>2945</v>
      </c>
      <c r="G29" s="124">
        <v>6000</v>
      </c>
      <c r="H29" s="7">
        <v>2945</v>
      </c>
      <c r="I29" s="7">
        <v>6000</v>
      </c>
      <c r="J29" s="44">
        <v>2945</v>
      </c>
      <c r="K29" s="102">
        <v>0.125</v>
      </c>
      <c r="M29" s="8">
        <f t="shared" si="1"/>
        <v>0</v>
      </c>
      <c r="N29" s="8">
        <f t="shared" si="2"/>
        <v>0</v>
      </c>
      <c r="O29" s="8">
        <f t="shared" si="3"/>
        <v>0</v>
      </c>
      <c r="P29" s="8">
        <f t="shared" si="4"/>
        <v>0</v>
      </c>
    </row>
    <row r="30" spans="1:16">
      <c r="A30" s="36" t="s">
        <v>288</v>
      </c>
      <c r="B30" s="5" t="s">
        <v>28</v>
      </c>
      <c r="C30" s="5">
        <f t="shared" si="0"/>
        <v>3116</v>
      </c>
      <c r="D30" s="44">
        <v>3116</v>
      </c>
      <c r="E30" s="5">
        <v>0</v>
      </c>
      <c r="F30" s="124">
        <v>3116</v>
      </c>
      <c r="G30" s="124">
        <v>6000</v>
      </c>
      <c r="H30" s="7">
        <v>3116</v>
      </c>
      <c r="I30" s="7">
        <v>6000</v>
      </c>
      <c r="J30" s="44">
        <v>3116</v>
      </c>
      <c r="K30" s="102">
        <v>0.109</v>
      </c>
      <c r="M30" s="8">
        <f t="shared" si="1"/>
        <v>0</v>
      </c>
      <c r="N30" s="8">
        <f t="shared" si="2"/>
        <v>0</v>
      </c>
      <c r="O30" s="8">
        <f t="shared" si="3"/>
        <v>0</v>
      </c>
      <c r="P30" s="8">
        <f t="shared" si="4"/>
        <v>0</v>
      </c>
    </row>
    <row r="31" spans="1:16">
      <c r="A31" s="36" t="s">
        <v>288</v>
      </c>
      <c r="B31" s="5" t="s">
        <v>29</v>
      </c>
      <c r="C31" s="5">
        <f t="shared" si="0"/>
        <v>3091</v>
      </c>
      <c r="D31" s="44">
        <v>3091</v>
      </c>
      <c r="E31" s="5">
        <v>0</v>
      </c>
      <c r="F31" s="124">
        <v>3096</v>
      </c>
      <c r="G31" s="124">
        <v>6000</v>
      </c>
      <c r="H31" s="7">
        <v>3092</v>
      </c>
      <c r="I31" s="7">
        <v>6000</v>
      </c>
      <c r="J31" s="44">
        <v>3091</v>
      </c>
      <c r="K31" s="102">
        <v>0.45300000000000001</v>
      </c>
      <c r="M31" s="8">
        <f t="shared" si="1"/>
        <v>0</v>
      </c>
      <c r="N31" s="8">
        <f t="shared" si="2"/>
        <v>0.16175994823681655</v>
      </c>
      <c r="O31" s="8">
        <f t="shared" si="3"/>
        <v>3.2351989647363313E-2</v>
      </c>
      <c r="P31" s="8">
        <f t="shared" si="4"/>
        <v>0</v>
      </c>
    </row>
    <row r="32" spans="1:16">
      <c r="A32" s="36" t="s">
        <v>289</v>
      </c>
      <c r="B32" s="5" t="s">
        <v>30</v>
      </c>
      <c r="C32" s="5">
        <f t="shared" si="0"/>
        <v>3390</v>
      </c>
      <c r="D32" s="44">
        <v>3390</v>
      </c>
      <c r="E32" s="5">
        <v>3.1E-2</v>
      </c>
      <c r="F32" s="124">
        <v>3437</v>
      </c>
      <c r="G32" s="124">
        <v>3750</v>
      </c>
      <c r="H32" s="7">
        <v>3467</v>
      </c>
      <c r="I32" s="7">
        <v>3750</v>
      </c>
      <c r="J32" s="44">
        <v>3390</v>
      </c>
      <c r="K32" s="102">
        <v>0.20200000000000001</v>
      </c>
      <c r="M32" s="8">
        <f t="shared" si="1"/>
        <v>0</v>
      </c>
      <c r="N32" s="8">
        <f t="shared" si="2"/>
        <v>1.3864306784660767</v>
      </c>
      <c r="O32" s="8">
        <f t="shared" si="3"/>
        <v>2.2713864306784659</v>
      </c>
      <c r="P32" s="8">
        <f t="shared" si="4"/>
        <v>0</v>
      </c>
    </row>
    <row r="33" spans="1:16">
      <c r="A33" s="36" t="s">
        <v>289</v>
      </c>
      <c r="B33" s="5" t="s">
        <v>31</v>
      </c>
      <c r="C33" s="5">
        <f t="shared" si="0"/>
        <v>3683</v>
      </c>
      <c r="D33" s="44">
        <v>3683</v>
      </c>
      <c r="E33" s="5">
        <v>3.1E-2</v>
      </c>
      <c r="F33" s="124">
        <v>3727</v>
      </c>
      <c r="G33" s="124">
        <v>3750</v>
      </c>
      <c r="H33" s="7">
        <v>3747</v>
      </c>
      <c r="I33" s="7">
        <v>3750</v>
      </c>
      <c r="J33" s="44">
        <v>3683</v>
      </c>
      <c r="K33" s="102">
        <v>0.46799999999999997</v>
      </c>
      <c r="M33" s="8">
        <f t="shared" si="1"/>
        <v>0</v>
      </c>
      <c r="N33" s="8">
        <f t="shared" si="2"/>
        <v>1.1946782514254684</v>
      </c>
      <c r="O33" s="8">
        <f t="shared" si="3"/>
        <v>1.7377138202552267</v>
      </c>
      <c r="P33" s="8">
        <f t="shared" si="4"/>
        <v>0</v>
      </c>
    </row>
    <row r="34" spans="1:16">
      <c r="A34" s="36" t="s">
        <v>289</v>
      </c>
      <c r="B34" s="5" t="s">
        <v>32</v>
      </c>
      <c r="C34" s="5">
        <f t="shared" si="0"/>
        <v>3445</v>
      </c>
      <c r="D34" s="44">
        <v>3445</v>
      </c>
      <c r="E34" s="5">
        <v>3.1E-2</v>
      </c>
      <c r="F34" s="124">
        <v>3471</v>
      </c>
      <c r="G34" s="124">
        <v>3750</v>
      </c>
      <c r="H34" s="7">
        <v>3505</v>
      </c>
      <c r="I34" s="7">
        <v>3766</v>
      </c>
      <c r="J34" s="44">
        <v>3445</v>
      </c>
      <c r="K34" s="102">
        <v>0.28100000000000003</v>
      </c>
      <c r="M34" s="8">
        <f t="shared" si="1"/>
        <v>0</v>
      </c>
      <c r="N34" s="8">
        <f t="shared" si="2"/>
        <v>0.75471698113207553</v>
      </c>
      <c r="O34" s="8">
        <f t="shared" si="3"/>
        <v>1.741654571843251</v>
      </c>
      <c r="P34" s="8">
        <f t="shared" si="4"/>
        <v>0</v>
      </c>
    </row>
    <row r="35" spans="1:16">
      <c r="A35" s="36" t="s">
        <v>289</v>
      </c>
      <c r="B35" s="5" t="s">
        <v>33</v>
      </c>
      <c r="C35" s="5">
        <f t="shared" si="0"/>
        <v>3576</v>
      </c>
      <c r="D35" s="44">
        <v>3576</v>
      </c>
      <c r="E35" s="5">
        <v>1.4999999999999999E-2</v>
      </c>
      <c r="F35" s="124">
        <v>3600</v>
      </c>
      <c r="G35" s="124">
        <v>3750</v>
      </c>
      <c r="H35" s="7">
        <v>3639</v>
      </c>
      <c r="I35" s="7">
        <v>3750</v>
      </c>
      <c r="J35" s="44">
        <v>3576</v>
      </c>
      <c r="K35" s="102">
        <v>0.186</v>
      </c>
      <c r="M35" s="8">
        <f t="shared" si="1"/>
        <v>0</v>
      </c>
      <c r="N35" s="8">
        <f t="shared" si="2"/>
        <v>0.67114093959731547</v>
      </c>
      <c r="O35" s="8">
        <f t="shared" si="3"/>
        <v>1.761744966442953</v>
      </c>
      <c r="P35" s="8">
        <f t="shared" si="4"/>
        <v>0</v>
      </c>
    </row>
    <row r="36" spans="1:16">
      <c r="A36" s="36" t="s">
        <v>289</v>
      </c>
      <c r="B36" s="5" t="s">
        <v>34</v>
      </c>
      <c r="C36" s="5">
        <f t="shared" si="0"/>
        <v>3578</v>
      </c>
      <c r="D36" s="44">
        <v>3578</v>
      </c>
      <c r="E36" s="5">
        <v>3.1E-2</v>
      </c>
      <c r="F36" s="124">
        <v>3616</v>
      </c>
      <c r="G36" s="124">
        <v>3750</v>
      </c>
      <c r="H36" s="7">
        <v>3647</v>
      </c>
      <c r="I36" s="7">
        <v>3750</v>
      </c>
      <c r="J36" s="44">
        <v>3578</v>
      </c>
      <c r="K36" s="102">
        <v>0.40600000000000003</v>
      </c>
      <c r="M36" s="8">
        <f t="shared" si="1"/>
        <v>0</v>
      </c>
      <c r="N36" s="8">
        <f t="shared" si="2"/>
        <v>1.0620458356623812</v>
      </c>
      <c r="O36" s="8">
        <f t="shared" si="3"/>
        <v>1.9284516489659027</v>
      </c>
      <c r="P36" s="8">
        <f t="shared" si="4"/>
        <v>0</v>
      </c>
    </row>
    <row r="37" spans="1:16">
      <c r="A37" s="36" t="s">
        <v>289</v>
      </c>
      <c r="B37" s="5" t="s">
        <v>35</v>
      </c>
      <c r="C37" s="5">
        <f t="shared" si="0"/>
        <v>3575</v>
      </c>
      <c r="D37" s="44">
        <v>3575</v>
      </c>
      <c r="E37" s="5">
        <v>3.2000000000000001E-2</v>
      </c>
      <c r="F37" s="124">
        <v>3617</v>
      </c>
      <c r="G37" s="124">
        <v>3750</v>
      </c>
      <c r="H37" s="7">
        <v>3643</v>
      </c>
      <c r="I37" s="7">
        <v>3750</v>
      </c>
      <c r="J37" s="44">
        <v>3575</v>
      </c>
      <c r="K37" s="102">
        <v>0.31300000000000006</v>
      </c>
      <c r="M37" s="8">
        <f t="shared" si="1"/>
        <v>0</v>
      </c>
      <c r="N37" s="8">
        <f t="shared" si="2"/>
        <v>1.1748251748251748</v>
      </c>
      <c r="O37" s="8">
        <f t="shared" si="3"/>
        <v>1.9020979020979021</v>
      </c>
      <c r="P37" s="8">
        <f t="shared" si="4"/>
        <v>0</v>
      </c>
    </row>
    <row r="38" spans="1:16">
      <c r="A38" s="36" t="s">
        <v>289</v>
      </c>
      <c r="B38" s="5" t="s">
        <v>36</v>
      </c>
      <c r="C38" s="5">
        <f t="shared" si="0"/>
        <v>3465</v>
      </c>
      <c r="D38" s="44">
        <v>3465</v>
      </c>
      <c r="E38" s="5">
        <v>1.4999999999999999E-2</v>
      </c>
      <c r="F38" s="124">
        <v>3510</v>
      </c>
      <c r="G38" s="124">
        <v>3750</v>
      </c>
      <c r="H38" s="7">
        <v>3513</v>
      </c>
      <c r="I38" s="7">
        <v>3750</v>
      </c>
      <c r="J38" s="44">
        <v>3465</v>
      </c>
      <c r="K38" s="102">
        <v>0.78</v>
      </c>
      <c r="M38" s="8">
        <f t="shared" si="1"/>
        <v>0</v>
      </c>
      <c r="N38" s="8">
        <f t="shared" si="2"/>
        <v>1.2987012987012987</v>
      </c>
      <c r="O38" s="8">
        <f t="shared" si="3"/>
        <v>1.3852813852813852</v>
      </c>
      <c r="P38" s="8">
        <f t="shared" si="4"/>
        <v>0</v>
      </c>
    </row>
    <row r="39" spans="1:16">
      <c r="A39" s="36" t="s">
        <v>289</v>
      </c>
      <c r="B39" s="5" t="s">
        <v>37</v>
      </c>
      <c r="C39" s="5">
        <f t="shared" si="0"/>
        <v>3480</v>
      </c>
      <c r="D39" s="44">
        <v>3480</v>
      </c>
      <c r="E39" s="5">
        <v>1.6E-2</v>
      </c>
      <c r="F39" s="124">
        <v>3506</v>
      </c>
      <c r="G39" s="124">
        <v>3750</v>
      </c>
      <c r="H39" s="7">
        <v>3535</v>
      </c>
      <c r="I39" s="7">
        <v>3750</v>
      </c>
      <c r="J39" s="44">
        <v>3480</v>
      </c>
      <c r="K39" s="102">
        <v>0.14000000000000001</v>
      </c>
      <c r="M39" s="8">
        <f t="shared" si="1"/>
        <v>0</v>
      </c>
      <c r="N39" s="8">
        <f t="shared" si="2"/>
        <v>0.74712643678160917</v>
      </c>
      <c r="O39" s="8">
        <f t="shared" si="3"/>
        <v>1.5804597701149428</v>
      </c>
      <c r="P39" s="8">
        <f t="shared" si="4"/>
        <v>0</v>
      </c>
    </row>
    <row r="40" spans="1:16">
      <c r="A40" s="36" t="s">
        <v>289</v>
      </c>
      <c r="B40" s="5" t="s">
        <v>38</v>
      </c>
      <c r="C40" s="5">
        <f t="shared" si="0"/>
        <v>3306</v>
      </c>
      <c r="D40" s="44">
        <v>3306</v>
      </c>
      <c r="E40" s="5">
        <v>4.7E-2</v>
      </c>
      <c r="F40" s="124">
        <v>3339</v>
      </c>
      <c r="G40" s="124">
        <v>3750</v>
      </c>
      <c r="H40" s="7">
        <v>3351</v>
      </c>
      <c r="I40" s="7">
        <v>3750</v>
      </c>
      <c r="J40" s="44">
        <v>3306</v>
      </c>
      <c r="K40" s="102">
        <v>0.31200000000000006</v>
      </c>
      <c r="M40" s="8">
        <f t="shared" si="1"/>
        <v>0</v>
      </c>
      <c r="N40" s="8">
        <f t="shared" si="2"/>
        <v>0.99818511796733211</v>
      </c>
      <c r="O40" s="8">
        <f t="shared" si="3"/>
        <v>1.3611615245009074</v>
      </c>
      <c r="P40" s="8">
        <f t="shared" si="4"/>
        <v>0</v>
      </c>
    </row>
    <row r="41" spans="1:16">
      <c r="A41" s="36" t="s">
        <v>289</v>
      </c>
      <c r="B41" s="5" t="s">
        <v>39</v>
      </c>
      <c r="C41" s="5">
        <f t="shared" si="0"/>
        <v>3545</v>
      </c>
      <c r="D41" s="44">
        <v>3545</v>
      </c>
      <c r="E41" s="5">
        <v>1.4999999999999999E-2</v>
      </c>
      <c r="F41" s="124">
        <v>3590</v>
      </c>
      <c r="G41" s="124">
        <v>3750</v>
      </c>
      <c r="H41" s="7">
        <v>3609</v>
      </c>
      <c r="I41" s="7">
        <v>3750</v>
      </c>
      <c r="J41" s="44">
        <v>3545</v>
      </c>
      <c r="K41" s="102">
        <v>0.29600000000000004</v>
      </c>
      <c r="M41" s="8">
        <f t="shared" si="1"/>
        <v>0</v>
      </c>
      <c r="N41" s="8">
        <f t="shared" si="2"/>
        <v>1.2693935119887165</v>
      </c>
      <c r="O41" s="8">
        <f t="shared" si="3"/>
        <v>1.8053596614950633</v>
      </c>
      <c r="P41" s="8">
        <f t="shared" si="4"/>
        <v>0</v>
      </c>
    </row>
    <row r="42" spans="1:16">
      <c r="A42" s="36" t="s">
        <v>290</v>
      </c>
      <c r="B42" s="5" t="s">
        <v>40</v>
      </c>
      <c r="C42" s="5">
        <f t="shared" si="0"/>
        <v>4503</v>
      </c>
      <c r="D42" s="44">
        <v>4503</v>
      </c>
      <c r="E42" s="5">
        <v>3.2000000000000001E-2</v>
      </c>
      <c r="F42" s="124">
        <v>4538</v>
      </c>
      <c r="G42" s="124">
        <v>7500</v>
      </c>
      <c r="H42" s="7">
        <v>4567</v>
      </c>
      <c r="I42" s="7">
        <v>7500</v>
      </c>
      <c r="J42" s="44">
        <v>4503</v>
      </c>
      <c r="K42" s="102">
        <v>0.23500000000000001</v>
      </c>
      <c r="M42" s="8">
        <f t="shared" si="1"/>
        <v>0</v>
      </c>
      <c r="N42" s="8">
        <f t="shared" si="2"/>
        <v>0.7772596047079724</v>
      </c>
      <c r="O42" s="8">
        <f t="shared" si="3"/>
        <v>1.421274705751721</v>
      </c>
      <c r="P42" s="8">
        <f t="shared" si="4"/>
        <v>0</v>
      </c>
    </row>
    <row r="43" spans="1:16">
      <c r="A43" s="36" t="s">
        <v>290</v>
      </c>
      <c r="B43" s="5" t="s">
        <v>41</v>
      </c>
      <c r="C43" s="5">
        <f t="shared" si="0"/>
        <v>4405</v>
      </c>
      <c r="D43" s="44">
        <v>4405</v>
      </c>
      <c r="E43" s="5">
        <v>3.2000000000000001E-2</v>
      </c>
      <c r="F43" s="124">
        <v>4462</v>
      </c>
      <c r="G43" s="124">
        <v>7500</v>
      </c>
      <c r="H43" s="7">
        <v>4457</v>
      </c>
      <c r="I43" s="7">
        <v>7500</v>
      </c>
      <c r="J43" s="44">
        <v>4405</v>
      </c>
      <c r="K43" s="102">
        <v>0.28200000000000003</v>
      </c>
      <c r="M43" s="8">
        <f t="shared" si="1"/>
        <v>0</v>
      </c>
      <c r="N43" s="8">
        <f t="shared" si="2"/>
        <v>1.2939841089670829</v>
      </c>
      <c r="O43" s="8">
        <f t="shared" si="3"/>
        <v>1.1804767309875142</v>
      </c>
      <c r="P43" s="8">
        <f t="shared" si="4"/>
        <v>0</v>
      </c>
    </row>
    <row r="44" spans="1:16">
      <c r="A44" s="36" t="s">
        <v>290</v>
      </c>
      <c r="B44" s="5" t="s">
        <v>42</v>
      </c>
      <c r="C44" s="5">
        <f t="shared" si="0"/>
        <v>4357</v>
      </c>
      <c r="D44" s="44">
        <v>4357</v>
      </c>
      <c r="E44" s="5">
        <v>1.6E-2</v>
      </c>
      <c r="F44" s="124">
        <v>4433</v>
      </c>
      <c r="G44" s="124">
        <v>7500</v>
      </c>
      <c r="H44" s="7">
        <v>4423</v>
      </c>
      <c r="I44" s="7">
        <v>7500</v>
      </c>
      <c r="J44" s="44">
        <v>4357</v>
      </c>
      <c r="K44" s="102">
        <v>0.48400000000000004</v>
      </c>
      <c r="M44" s="8">
        <f t="shared" si="1"/>
        <v>0</v>
      </c>
      <c r="N44" s="8">
        <f t="shared" si="2"/>
        <v>1.7443194858847832</v>
      </c>
      <c r="O44" s="8">
        <f t="shared" si="3"/>
        <v>1.514803764057838</v>
      </c>
      <c r="P44" s="8">
        <f t="shared" si="4"/>
        <v>0</v>
      </c>
    </row>
    <row r="45" spans="1:16">
      <c r="A45" s="36" t="s">
        <v>290</v>
      </c>
      <c r="B45" s="5" t="s">
        <v>43</v>
      </c>
      <c r="C45" s="5">
        <f t="shared" si="0"/>
        <v>4628</v>
      </c>
      <c r="D45" s="44">
        <v>4628</v>
      </c>
      <c r="E45" s="5">
        <v>3.1E-2</v>
      </c>
      <c r="F45" s="124">
        <v>4675</v>
      </c>
      <c r="G45" s="124">
        <v>7500</v>
      </c>
      <c r="H45" s="7">
        <v>4693</v>
      </c>
      <c r="I45" s="7">
        <v>7500</v>
      </c>
      <c r="J45" s="44">
        <v>4628</v>
      </c>
      <c r="K45" s="102">
        <v>0.17100000000000001</v>
      </c>
      <c r="M45" s="8">
        <f t="shared" si="1"/>
        <v>0</v>
      </c>
      <c r="N45" s="8">
        <f t="shared" si="2"/>
        <v>1.0155574762316335</v>
      </c>
      <c r="O45" s="8">
        <f t="shared" si="3"/>
        <v>1.4044943820224718</v>
      </c>
      <c r="P45" s="8">
        <f t="shared" si="4"/>
        <v>0</v>
      </c>
    </row>
    <row r="46" spans="1:16">
      <c r="A46" s="36" t="s">
        <v>290</v>
      </c>
      <c r="B46" s="5" t="s">
        <v>44</v>
      </c>
      <c r="C46" s="5">
        <f t="shared" si="0"/>
        <v>4570</v>
      </c>
      <c r="D46" s="44">
        <v>4570</v>
      </c>
      <c r="E46" s="5">
        <v>3.1E-2</v>
      </c>
      <c r="F46" s="124">
        <v>4612</v>
      </c>
      <c r="G46" s="124">
        <v>7500</v>
      </c>
      <c r="H46" s="7">
        <v>4619</v>
      </c>
      <c r="I46" s="7">
        <v>7500</v>
      </c>
      <c r="J46" s="44">
        <v>4570</v>
      </c>
      <c r="K46" s="102">
        <v>0.65500000000000003</v>
      </c>
      <c r="M46" s="8">
        <f t="shared" si="1"/>
        <v>0</v>
      </c>
      <c r="N46" s="8">
        <f t="shared" si="2"/>
        <v>0.91903719912472637</v>
      </c>
      <c r="O46" s="8">
        <f t="shared" si="3"/>
        <v>1.0722100656455142</v>
      </c>
      <c r="P46" s="8">
        <f t="shared" si="4"/>
        <v>0</v>
      </c>
    </row>
    <row r="47" spans="1:16">
      <c r="A47" s="36" t="s">
        <v>290</v>
      </c>
      <c r="B47" s="5" t="s">
        <v>45</v>
      </c>
      <c r="C47" s="5">
        <f t="shared" si="0"/>
        <v>4525</v>
      </c>
      <c r="D47" s="44">
        <v>4525</v>
      </c>
      <c r="E47" s="5">
        <v>3.1E-2</v>
      </c>
      <c r="F47" s="124">
        <v>4595</v>
      </c>
      <c r="G47" s="124">
        <v>7500</v>
      </c>
      <c r="H47" s="7">
        <v>4589</v>
      </c>
      <c r="I47" s="7">
        <v>7500</v>
      </c>
      <c r="J47" s="44">
        <v>4525</v>
      </c>
      <c r="K47" s="102">
        <v>0.67100000000000004</v>
      </c>
      <c r="M47" s="8">
        <f t="shared" si="1"/>
        <v>0</v>
      </c>
      <c r="N47" s="8">
        <f t="shared" si="2"/>
        <v>1.5469613259668509</v>
      </c>
      <c r="O47" s="8">
        <f t="shared" si="3"/>
        <v>1.4143646408839778</v>
      </c>
      <c r="P47" s="8">
        <f t="shared" si="4"/>
        <v>0</v>
      </c>
    </row>
    <row r="48" spans="1:16">
      <c r="A48" s="36" t="s">
        <v>290</v>
      </c>
      <c r="B48" s="5" t="s">
        <v>46</v>
      </c>
      <c r="C48" s="5">
        <f t="shared" si="0"/>
        <v>4656</v>
      </c>
      <c r="D48" s="44">
        <v>4656</v>
      </c>
      <c r="E48" s="5">
        <v>3.2000000000000001E-2</v>
      </c>
      <c r="F48" s="124">
        <v>4684</v>
      </c>
      <c r="G48" s="124">
        <v>7500</v>
      </c>
      <c r="H48" s="7">
        <v>4697</v>
      </c>
      <c r="I48" s="7">
        <v>7500</v>
      </c>
      <c r="J48" s="44">
        <v>4656</v>
      </c>
      <c r="K48" s="102">
        <v>0.5</v>
      </c>
      <c r="M48" s="8">
        <f t="shared" si="1"/>
        <v>0</v>
      </c>
      <c r="N48" s="8">
        <f t="shared" si="2"/>
        <v>0.60137457044673548</v>
      </c>
      <c r="O48" s="8">
        <f t="shared" si="3"/>
        <v>0.88058419243986252</v>
      </c>
      <c r="P48" s="8">
        <f t="shared" si="4"/>
        <v>0</v>
      </c>
    </row>
    <row r="49" spans="1:16">
      <c r="A49" s="36" t="s">
        <v>290</v>
      </c>
      <c r="B49" s="5" t="s">
        <v>47</v>
      </c>
      <c r="C49" s="5">
        <f t="shared" si="0"/>
        <v>4556</v>
      </c>
      <c r="D49" s="44">
        <v>4556</v>
      </c>
      <c r="E49" s="5">
        <v>3.2000000000000001E-2</v>
      </c>
      <c r="F49" s="124">
        <v>4582</v>
      </c>
      <c r="G49" s="124">
        <v>7500</v>
      </c>
      <c r="H49" s="7">
        <v>4628</v>
      </c>
      <c r="I49" s="7">
        <v>7500</v>
      </c>
      <c r="J49" s="44">
        <v>4556</v>
      </c>
      <c r="K49" s="102">
        <v>0.51600000000000001</v>
      </c>
      <c r="M49" s="8">
        <f t="shared" si="1"/>
        <v>0</v>
      </c>
      <c r="N49" s="8">
        <f t="shared" si="2"/>
        <v>0.57067603160667246</v>
      </c>
      <c r="O49" s="8">
        <f t="shared" si="3"/>
        <v>1.5803336259877085</v>
      </c>
      <c r="P49" s="8">
        <f t="shared" si="4"/>
        <v>0</v>
      </c>
    </row>
    <row r="50" spans="1:16">
      <c r="A50" s="36" t="s">
        <v>290</v>
      </c>
      <c r="B50" s="5" t="s">
        <v>48</v>
      </c>
      <c r="C50" s="5">
        <f t="shared" si="0"/>
        <v>4378</v>
      </c>
      <c r="D50" s="44">
        <v>4378</v>
      </c>
      <c r="E50" s="5">
        <v>1.4999999999999999E-2</v>
      </c>
      <c r="F50" s="124">
        <v>4414</v>
      </c>
      <c r="G50" s="124">
        <v>7500</v>
      </c>
      <c r="H50" s="7">
        <v>4459</v>
      </c>
      <c r="I50" s="7">
        <v>7500</v>
      </c>
      <c r="J50" s="44">
        <v>4378</v>
      </c>
      <c r="K50" s="102">
        <v>0.17099999999999999</v>
      </c>
      <c r="M50" s="8">
        <f t="shared" si="1"/>
        <v>0</v>
      </c>
      <c r="N50" s="8">
        <f t="shared" si="2"/>
        <v>0.82229328460484241</v>
      </c>
      <c r="O50" s="8">
        <f t="shared" si="3"/>
        <v>1.8501598903608953</v>
      </c>
      <c r="P50" s="8">
        <f t="shared" si="4"/>
        <v>0</v>
      </c>
    </row>
    <row r="51" spans="1:16">
      <c r="A51" s="36" t="s">
        <v>290</v>
      </c>
      <c r="B51" s="5" t="s">
        <v>49</v>
      </c>
      <c r="C51" s="5">
        <f t="shared" si="0"/>
        <v>4516</v>
      </c>
      <c r="D51" s="44">
        <v>4516</v>
      </c>
      <c r="E51" s="5">
        <v>3.1E-2</v>
      </c>
      <c r="F51" s="124">
        <v>4544</v>
      </c>
      <c r="G51" s="124">
        <v>7500</v>
      </c>
      <c r="H51" s="7">
        <v>4579</v>
      </c>
      <c r="I51" s="7">
        <v>7500</v>
      </c>
      <c r="J51" s="44">
        <v>4516</v>
      </c>
      <c r="K51" s="102">
        <v>0.32699999999999996</v>
      </c>
      <c r="M51" s="8">
        <f t="shared" si="1"/>
        <v>0</v>
      </c>
      <c r="N51" s="8">
        <f t="shared" si="2"/>
        <v>0.62001771479185119</v>
      </c>
      <c r="O51" s="8">
        <f t="shared" si="3"/>
        <v>1.3950398582816652</v>
      </c>
      <c r="P51" s="8">
        <f t="shared" si="4"/>
        <v>0</v>
      </c>
    </row>
    <row r="52" spans="1:16">
      <c r="A52" s="36" t="s">
        <v>291</v>
      </c>
      <c r="B52" s="5" t="s">
        <v>50</v>
      </c>
      <c r="C52" s="5">
        <f t="shared" si="0"/>
        <v>6384</v>
      </c>
      <c r="D52" s="44">
        <v>6384</v>
      </c>
      <c r="E52" s="5">
        <v>4.7E-2</v>
      </c>
      <c r="F52" s="124">
        <v>6426</v>
      </c>
      <c r="G52" s="124">
        <v>15000</v>
      </c>
      <c r="H52" s="7">
        <v>6467</v>
      </c>
      <c r="I52" s="7">
        <v>15000</v>
      </c>
      <c r="J52" s="44">
        <v>6384</v>
      </c>
      <c r="K52" s="102">
        <v>3.468</v>
      </c>
      <c r="M52" s="8">
        <f t="shared" si="1"/>
        <v>0</v>
      </c>
      <c r="N52" s="8">
        <f t="shared" si="2"/>
        <v>0.6578947368421052</v>
      </c>
      <c r="O52" s="8">
        <f t="shared" si="3"/>
        <v>1.300125313283208</v>
      </c>
      <c r="P52" s="8">
        <f t="shared" si="4"/>
        <v>0</v>
      </c>
    </row>
    <row r="53" spans="1:16">
      <c r="A53" s="36" t="s">
        <v>291</v>
      </c>
      <c r="B53" s="5" t="s">
        <v>51</v>
      </c>
      <c r="C53" s="5">
        <f t="shared" si="0"/>
        <v>5946</v>
      </c>
      <c r="D53" s="44">
        <v>5946</v>
      </c>
      <c r="E53" s="5">
        <v>3.2000000000000001E-2</v>
      </c>
      <c r="F53" s="124">
        <v>5969</v>
      </c>
      <c r="G53" s="124">
        <v>15000</v>
      </c>
      <c r="H53" s="7">
        <v>6015</v>
      </c>
      <c r="I53" s="7">
        <v>15000</v>
      </c>
      <c r="J53" s="44">
        <v>5946</v>
      </c>
      <c r="K53" s="102">
        <v>0.59400000000000008</v>
      </c>
      <c r="M53" s="8">
        <f t="shared" si="1"/>
        <v>0</v>
      </c>
      <c r="N53" s="8">
        <f t="shared" si="2"/>
        <v>0.38681466532122438</v>
      </c>
      <c r="O53" s="8">
        <f t="shared" si="3"/>
        <v>1.160443995963673</v>
      </c>
      <c r="P53" s="8">
        <f t="shared" si="4"/>
        <v>0</v>
      </c>
    </row>
    <row r="54" spans="1:16">
      <c r="A54" s="36" t="s">
        <v>291</v>
      </c>
      <c r="B54" s="5" t="s">
        <v>52</v>
      </c>
      <c r="C54" s="5">
        <f t="shared" si="0"/>
        <v>6120</v>
      </c>
      <c r="D54" s="44">
        <v>6120</v>
      </c>
      <c r="E54" s="5">
        <v>3.1E-2</v>
      </c>
      <c r="F54" s="124">
        <v>6181</v>
      </c>
      <c r="G54" s="124">
        <v>15000</v>
      </c>
      <c r="H54" s="7">
        <v>6180</v>
      </c>
      <c r="I54" s="7">
        <v>15000</v>
      </c>
      <c r="J54" s="44">
        <v>6120</v>
      </c>
      <c r="K54" s="102">
        <v>0.28100000000000003</v>
      </c>
      <c r="M54" s="8">
        <f t="shared" si="1"/>
        <v>0</v>
      </c>
      <c r="N54" s="8">
        <f t="shared" si="2"/>
        <v>0.99673202614379075</v>
      </c>
      <c r="O54" s="8">
        <f t="shared" si="3"/>
        <v>0.98039215686274506</v>
      </c>
      <c r="P54" s="8">
        <f t="shared" si="4"/>
        <v>0</v>
      </c>
    </row>
    <row r="55" spans="1:16">
      <c r="A55" s="36" t="s">
        <v>291</v>
      </c>
      <c r="B55" s="5" t="s">
        <v>53</v>
      </c>
      <c r="C55" s="5">
        <f t="shared" si="0"/>
        <v>6005</v>
      </c>
      <c r="D55" s="44">
        <v>6005</v>
      </c>
      <c r="E55" s="5">
        <v>3.1E-2</v>
      </c>
      <c r="F55" s="124">
        <v>6045</v>
      </c>
      <c r="G55" s="124">
        <v>15000</v>
      </c>
      <c r="H55" s="7">
        <v>6088</v>
      </c>
      <c r="I55" s="7">
        <v>15000</v>
      </c>
      <c r="J55" s="44">
        <v>6005</v>
      </c>
      <c r="K55" s="102">
        <v>4.234</v>
      </c>
      <c r="M55" s="8">
        <f t="shared" si="1"/>
        <v>0</v>
      </c>
      <c r="N55" s="8">
        <f t="shared" si="2"/>
        <v>0.66611157368859286</v>
      </c>
      <c r="O55" s="8">
        <f t="shared" si="3"/>
        <v>1.3821815154038302</v>
      </c>
      <c r="P55" s="8">
        <f t="shared" si="4"/>
        <v>0</v>
      </c>
    </row>
    <row r="56" spans="1:16">
      <c r="A56" s="36" t="s">
        <v>291</v>
      </c>
      <c r="B56" s="5" t="s">
        <v>54</v>
      </c>
      <c r="C56" s="5">
        <f t="shared" si="0"/>
        <v>6157</v>
      </c>
      <c r="D56" s="44">
        <v>6157</v>
      </c>
      <c r="E56" s="5">
        <v>3.2000000000000001E-2</v>
      </c>
      <c r="F56" s="124">
        <v>6201</v>
      </c>
      <c r="G56" s="124">
        <v>15000</v>
      </c>
      <c r="H56" s="7">
        <v>6211</v>
      </c>
      <c r="I56" s="7">
        <v>15000</v>
      </c>
      <c r="J56" s="44">
        <v>6157</v>
      </c>
      <c r="K56" s="102">
        <v>0.625</v>
      </c>
      <c r="M56" s="8">
        <f t="shared" si="1"/>
        <v>0</v>
      </c>
      <c r="N56" s="8">
        <f t="shared" si="2"/>
        <v>0.714633750203021</v>
      </c>
      <c r="O56" s="8">
        <f t="shared" si="3"/>
        <v>0.87705051161279834</v>
      </c>
      <c r="P56" s="8">
        <f t="shared" si="4"/>
        <v>0</v>
      </c>
    </row>
    <row r="57" spans="1:16">
      <c r="A57" s="36" t="s">
        <v>291</v>
      </c>
      <c r="B57" s="5" t="s">
        <v>55</v>
      </c>
      <c r="C57" s="5">
        <f t="shared" si="0"/>
        <v>6107</v>
      </c>
      <c r="D57" s="44">
        <v>6107</v>
      </c>
      <c r="E57" s="5">
        <v>1.6E-2</v>
      </c>
      <c r="F57" s="124">
        <v>6154</v>
      </c>
      <c r="G57" s="124">
        <v>15000</v>
      </c>
      <c r="H57" s="7">
        <v>6191</v>
      </c>
      <c r="I57" s="7">
        <v>15000</v>
      </c>
      <c r="J57" s="44">
        <v>6107</v>
      </c>
      <c r="K57" s="102">
        <v>1</v>
      </c>
      <c r="M57" s="8">
        <f t="shared" si="1"/>
        <v>0</v>
      </c>
      <c r="N57" s="8">
        <f t="shared" si="2"/>
        <v>0.76960864581627642</v>
      </c>
      <c r="O57" s="8">
        <f t="shared" si="3"/>
        <v>1.3754707712461112</v>
      </c>
      <c r="P57" s="8">
        <f t="shared" si="4"/>
        <v>0</v>
      </c>
    </row>
    <row r="58" spans="1:16">
      <c r="A58" s="36" t="s">
        <v>291</v>
      </c>
      <c r="B58" s="5" t="s">
        <v>56</v>
      </c>
      <c r="C58" s="5">
        <f t="shared" si="0"/>
        <v>6209</v>
      </c>
      <c r="D58" s="44">
        <v>6209</v>
      </c>
      <c r="E58" s="5">
        <v>4.7E-2</v>
      </c>
      <c r="F58" s="124">
        <v>6283</v>
      </c>
      <c r="G58" s="124">
        <v>15000</v>
      </c>
      <c r="H58" s="7">
        <v>6289</v>
      </c>
      <c r="I58" s="7">
        <v>15000</v>
      </c>
      <c r="J58" s="44">
        <v>6209</v>
      </c>
      <c r="K58" s="102">
        <v>0.54700000000000004</v>
      </c>
      <c r="M58" s="8">
        <f t="shared" si="1"/>
        <v>0</v>
      </c>
      <c r="N58" s="8">
        <f t="shared" si="2"/>
        <v>1.19181832823321</v>
      </c>
      <c r="O58" s="8">
        <f t="shared" si="3"/>
        <v>1.2884522467386053</v>
      </c>
      <c r="P58" s="8">
        <f t="shared" si="4"/>
        <v>0</v>
      </c>
    </row>
    <row r="59" spans="1:16">
      <c r="A59" s="36" t="s">
        <v>291</v>
      </c>
      <c r="B59" s="5" t="s">
        <v>57</v>
      </c>
      <c r="C59" s="5">
        <f t="shared" si="0"/>
        <v>6161</v>
      </c>
      <c r="D59" s="44">
        <v>6161</v>
      </c>
      <c r="E59" s="5">
        <v>3.2000000000000001E-2</v>
      </c>
      <c r="F59" s="124">
        <v>6196</v>
      </c>
      <c r="G59" s="124">
        <v>15000</v>
      </c>
      <c r="H59" s="7">
        <v>6266</v>
      </c>
      <c r="I59" s="7">
        <v>15000</v>
      </c>
      <c r="J59" s="44">
        <v>6161</v>
      </c>
      <c r="K59" s="102">
        <v>0.34399999999999997</v>
      </c>
      <c r="M59" s="8">
        <f t="shared" si="1"/>
        <v>0</v>
      </c>
      <c r="N59" s="8">
        <f t="shared" si="2"/>
        <v>0.56808959584483043</v>
      </c>
      <c r="O59" s="8">
        <f t="shared" si="3"/>
        <v>1.7042687875344913</v>
      </c>
      <c r="P59" s="8">
        <f t="shared" si="4"/>
        <v>0</v>
      </c>
    </row>
    <row r="60" spans="1:16">
      <c r="A60" s="36" t="s">
        <v>291</v>
      </c>
      <c r="B60" s="5" t="s">
        <v>58</v>
      </c>
      <c r="C60" s="5">
        <f t="shared" si="0"/>
        <v>6117</v>
      </c>
      <c r="D60" s="44">
        <v>6117</v>
      </c>
      <c r="E60" s="5">
        <v>3.1E-2</v>
      </c>
      <c r="F60" s="124">
        <v>6153</v>
      </c>
      <c r="G60" s="124">
        <v>15000</v>
      </c>
      <c r="H60" s="7">
        <v>6192</v>
      </c>
      <c r="I60" s="7">
        <v>15000</v>
      </c>
      <c r="J60" s="44">
        <v>6117</v>
      </c>
      <c r="K60" s="102">
        <v>1.0459999999999998</v>
      </c>
      <c r="M60" s="8">
        <f t="shared" si="1"/>
        <v>0</v>
      </c>
      <c r="N60" s="8">
        <f t="shared" si="2"/>
        <v>0.58852378616969103</v>
      </c>
      <c r="O60" s="8">
        <f t="shared" si="3"/>
        <v>1.2260912211868562</v>
      </c>
      <c r="P60" s="8">
        <f t="shared" si="4"/>
        <v>0</v>
      </c>
    </row>
    <row r="61" spans="1:16">
      <c r="A61" s="36" t="s">
        <v>291</v>
      </c>
      <c r="B61" s="5" t="s">
        <v>59</v>
      </c>
      <c r="C61" s="5">
        <f t="shared" si="0"/>
        <v>6211</v>
      </c>
      <c r="D61" s="44">
        <v>6211</v>
      </c>
      <c r="E61" s="5">
        <v>3.2000000000000001E-2</v>
      </c>
      <c r="F61" s="124">
        <v>6284</v>
      </c>
      <c r="G61" s="124">
        <v>15000</v>
      </c>
      <c r="H61" s="7">
        <v>6289</v>
      </c>
      <c r="I61" s="7">
        <v>15000</v>
      </c>
      <c r="J61" s="44">
        <v>6211</v>
      </c>
      <c r="K61" s="102">
        <v>0.32799999999999996</v>
      </c>
      <c r="M61" s="8">
        <f t="shared" si="1"/>
        <v>0</v>
      </c>
      <c r="N61" s="8">
        <f t="shared" si="2"/>
        <v>1.1753340846884559</v>
      </c>
      <c r="O61" s="8">
        <f t="shared" si="3"/>
        <v>1.2558364192561584</v>
      </c>
      <c r="P61" s="8">
        <f t="shared" si="4"/>
        <v>0</v>
      </c>
    </row>
    <row r="62" spans="1:16">
      <c r="A62" s="36" t="s">
        <v>292</v>
      </c>
      <c r="B62" s="5" t="s">
        <v>60</v>
      </c>
      <c r="C62" s="5">
        <f t="shared" si="0"/>
        <v>6852</v>
      </c>
      <c r="D62" s="44">
        <v>6852</v>
      </c>
      <c r="E62" s="5">
        <v>6.3E-2</v>
      </c>
      <c r="F62" s="124">
        <v>6972</v>
      </c>
      <c r="G62" s="124">
        <v>7500</v>
      </c>
      <c r="H62" s="7">
        <v>7152</v>
      </c>
      <c r="I62" s="7">
        <v>7500</v>
      </c>
      <c r="J62" s="44">
        <v>6852</v>
      </c>
      <c r="K62" s="102">
        <v>0.46900000000000003</v>
      </c>
      <c r="M62" s="8">
        <f t="shared" si="1"/>
        <v>0</v>
      </c>
      <c r="N62" s="8">
        <f t="shared" si="2"/>
        <v>1.7513134851138354</v>
      </c>
      <c r="O62" s="8">
        <f t="shared" si="3"/>
        <v>4.3782837127845884</v>
      </c>
      <c r="P62" s="8">
        <f t="shared" si="4"/>
        <v>0</v>
      </c>
    </row>
    <row r="63" spans="1:16">
      <c r="A63" s="36" t="s">
        <v>292</v>
      </c>
      <c r="B63" s="5" t="s">
        <v>61</v>
      </c>
      <c r="C63" s="5">
        <f t="shared" si="0"/>
        <v>6684</v>
      </c>
      <c r="D63" s="44">
        <v>6684</v>
      </c>
      <c r="E63" s="5">
        <v>9.2999999999999999E-2</v>
      </c>
      <c r="F63" s="124">
        <v>6830</v>
      </c>
      <c r="G63" s="124">
        <v>7500</v>
      </c>
      <c r="H63" s="7">
        <v>6944</v>
      </c>
      <c r="I63" s="7">
        <v>7500</v>
      </c>
      <c r="J63" s="44">
        <v>6684</v>
      </c>
      <c r="K63" s="102">
        <v>0.499</v>
      </c>
      <c r="M63" s="8">
        <f t="shared" si="1"/>
        <v>0</v>
      </c>
      <c r="N63" s="8">
        <f t="shared" si="2"/>
        <v>2.1843207660083781</v>
      </c>
      <c r="O63" s="8">
        <f t="shared" si="3"/>
        <v>3.8898862956313582</v>
      </c>
      <c r="P63" s="8">
        <f t="shared" si="4"/>
        <v>0</v>
      </c>
    </row>
    <row r="64" spans="1:16">
      <c r="A64" s="36" t="s">
        <v>292</v>
      </c>
      <c r="B64" s="5" t="s">
        <v>62</v>
      </c>
      <c r="C64" s="5">
        <f t="shared" si="0"/>
        <v>6583</v>
      </c>
      <c r="D64" s="44">
        <v>6583</v>
      </c>
      <c r="E64" s="5">
        <v>7.8E-2</v>
      </c>
      <c r="F64" s="124">
        <v>6718</v>
      </c>
      <c r="G64" s="124">
        <v>7500</v>
      </c>
      <c r="H64" s="7">
        <v>6865</v>
      </c>
      <c r="I64" s="7">
        <v>7500</v>
      </c>
      <c r="J64" s="44">
        <v>6583</v>
      </c>
      <c r="K64" s="102">
        <v>0.874</v>
      </c>
      <c r="M64" s="8">
        <f t="shared" si="1"/>
        <v>0</v>
      </c>
      <c r="N64" s="8">
        <f t="shared" si="2"/>
        <v>2.0507367461643629</v>
      </c>
      <c r="O64" s="8">
        <f t="shared" si="3"/>
        <v>4.2837612030988907</v>
      </c>
      <c r="P64" s="8">
        <f t="shared" si="4"/>
        <v>0</v>
      </c>
    </row>
    <row r="65" spans="1:16">
      <c r="A65" s="36" t="s">
        <v>292</v>
      </c>
      <c r="B65" s="5" t="s">
        <v>63</v>
      </c>
      <c r="C65" s="5">
        <f t="shared" si="0"/>
        <v>6493</v>
      </c>
      <c r="D65" s="44">
        <v>6493</v>
      </c>
      <c r="E65" s="5">
        <v>7.8E-2</v>
      </c>
      <c r="F65" s="124">
        <v>6595</v>
      </c>
      <c r="G65" s="124">
        <v>7500</v>
      </c>
      <c r="H65" s="7">
        <v>6711</v>
      </c>
      <c r="I65" s="7">
        <v>7500</v>
      </c>
      <c r="J65" s="44">
        <v>6493</v>
      </c>
      <c r="K65" s="102">
        <v>0.84299999999999997</v>
      </c>
      <c r="M65" s="8">
        <f t="shared" si="1"/>
        <v>0</v>
      </c>
      <c r="N65" s="8">
        <f t="shared" si="2"/>
        <v>1.5709225319574927</v>
      </c>
      <c r="O65" s="8">
        <f t="shared" si="3"/>
        <v>3.3574618820267981</v>
      </c>
      <c r="P65" s="8">
        <f t="shared" si="4"/>
        <v>0</v>
      </c>
    </row>
    <row r="66" spans="1:16">
      <c r="A66" s="36" t="s">
        <v>292</v>
      </c>
      <c r="B66" s="5" t="s">
        <v>64</v>
      </c>
      <c r="C66" s="5">
        <f t="shared" si="0"/>
        <v>6661</v>
      </c>
      <c r="D66" s="44">
        <v>6661</v>
      </c>
      <c r="E66" s="5">
        <v>7.8E-2</v>
      </c>
      <c r="F66" s="124">
        <v>6840</v>
      </c>
      <c r="G66" s="124">
        <v>7500</v>
      </c>
      <c r="H66" s="7">
        <v>6916</v>
      </c>
      <c r="I66" s="7">
        <v>7500</v>
      </c>
      <c r="J66" s="44">
        <v>6661</v>
      </c>
      <c r="K66" s="102">
        <v>0.46800000000000003</v>
      </c>
      <c r="M66" s="8">
        <f t="shared" si="1"/>
        <v>0</v>
      </c>
      <c r="N66" s="8">
        <f t="shared" si="2"/>
        <v>2.6872841915628283</v>
      </c>
      <c r="O66" s="8">
        <f t="shared" si="3"/>
        <v>3.8282540159135263</v>
      </c>
      <c r="P66" s="8">
        <f t="shared" si="4"/>
        <v>0</v>
      </c>
    </row>
    <row r="67" spans="1:16">
      <c r="A67" s="36" t="s">
        <v>292</v>
      </c>
      <c r="B67" s="5" t="s">
        <v>65</v>
      </c>
      <c r="C67" s="5">
        <f t="shared" ref="C67:C121" si="5">MIN(F67,H67,J67)</f>
        <v>6525</v>
      </c>
      <c r="D67" s="44">
        <v>6525</v>
      </c>
      <c r="E67" s="5">
        <v>0.11</v>
      </c>
      <c r="F67" s="124">
        <v>6724</v>
      </c>
      <c r="G67" s="124">
        <v>7500</v>
      </c>
      <c r="H67" s="7">
        <v>6781</v>
      </c>
      <c r="I67" s="7">
        <v>7500</v>
      </c>
      <c r="J67" s="44">
        <v>6525</v>
      </c>
      <c r="K67" s="102">
        <v>0.82799999999999996</v>
      </c>
      <c r="M67" s="8">
        <f t="shared" ref="M67:M121" si="6">(D67-C67)/C67*100</f>
        <v>0</v>
      </c>
      <c r="N67" s="8">
        <f t="shared" ref="N67:N121" si="7">(F67-C67)/C67*100</f>
        <v>3.0498084291187739</v>
      </c>
      <c r="O67" s="8">
        <f t="shared" ref="O67:O121" si="8">(H67-C67)/C67*100</f>
        <v>3.9233716475095783</v>
      </c>
      <c r="P67" s="8">
        <f t="shared" ref="P67:P121" si="9">(J67-C67)/C67*100</f>
        <v>0</v>
      </c>
    </row>
    <row r="68" spans="1:16">
      <c r="A68" s="36" t="s">
        <v>292</v>
      </c>
      <c r="B68" s="5" t="s">
        <v>66</v>
      </c>
      <c r="C68" s="5">
        <f t="shared" si="5"/>
        <v>6684</v>
      </c>
      <c r="D68" s="44">
        <v>6684</v>
      </c>
      <c r="E68" s="5">
        <v>6.2E-2</v>
      </c>
      <c r="F68" s="124">
        <v>6842</v>
      </c>
      <c r="G68" s="124">
        <v>7500</v>
      </c>
      <c r="H68" s="7">
        <v>6959</v>
      </c>
      <c r="I68" s="7">
        <v>7500</v>
      </c>
      <c r="J68" s="44">
        <v>6684</v>
      </c>
      <c r="K68" s="102">
        <v>0.6080000000000001</v>
      </c>
      <c r="M68" s="8">
        <f t="shared" si="6"/>
        <v>0</v>
      </c>
      <c r="N68" s="8">
        <f t="shared" si="7"/>
        <v>2.3638539796529026</v>
      </c>
      <c r="O68" s="8">
        <f t="shared" si="8"/>
        <v>4.114302812687014</v>
      </c>
      <c r="P68" s="8">
        <f t="shared" si="9"/>
        <v>0</v>
      </c>
    </row>
    <row r="69" spans="1:16">
      <c r="A69" s="36" t="s">
        <v>292</v>
      </c>
      <c r="B69" s="5" t="s">
        <v>67</v>
      </c>
      <c r="C69" s="5">
        <f t="shared" si="5"/>
        <v>6573</v>
      </c>
      <c r="D69" s="44">
        <v>6573</v>
      </c>
      <c r="E69" s="5">
        <v>9.4E-2</v>
      </c>
      <c r="F69" s="124">
        <v>6765</v>
      </c>
      <c r="G69" s="124">
        <v>7500</v>
      </c>
      <c r="H69" s="7">
        <v>6874</v>
      </c>
      <c r="I69" s="7">
        <v>7500</v>
      </c>
      <c r="J69" s="44">
        <v>6573</v>
      </c>
      <c r="K69" s="102">
        <v>0.5</v>
      </c>
      <c r="M69" s="8">
        <f t="shared" si="6"/>
        <v>0</v>
      </c>
      <c r="N69" s="8">
        <f t="shared" si="7"/>
        <v>2.9210406207211319</v>
      </c>
      <c r="O69" s="8">
        <f t="shared" si="8"/>
        <v>4.5793397231096913</v>
      </c>
      <c r="P69" s="8">
        <f t="shared" si="9"/>
        <v>0</v>
      </c>
    </row>
    <row r="70" spans="1:16">
      <c r="A70" s="36" t="s">
        <v>292</v>
      </c>
      <c r="B70" s="5" t="s">
        <v>68</v>
      </c>
      <c r="C70" s="5">
        <f t="shared" si="5"/>
        <v>6799</v>
      </c>
      <c r="D70" s="44">
        <v>6799</v>
      </c>
      <c r="E70" s="5">
        <v>9.4E-2</v>
      </c>
      <c r="F70" s="124">
        <v>6966</v>
      </c>
      <c r="G70" s="124">
        <v>7500</v>
      </c>
      <c r="H70" s="7">
        <v>7028</v>
      </c>
      <c r="I70" s="7">
        <v>7500</v>
      </c>
      <c r="J70" s="44">
        <v>6799</v>
      </c>
      <c r="K70" s="102">
        <v>0.51500000000000001</v>
      </c>
      <c r="M70" s="8">
        <f t="shared" si="6"/>
        <v>0</v>
      </c>
      <c r="N70" s="8">
        <f t="shared" si="7"/>
        <v>2.4562435652301811</v>
      </c>
      <c r="O70" s="8">
        <f t="shared" si="8"/>
        <v>3.3681423738785119</v>
      </c>
      <c r="P70" s="8">
        <f t="shared" si="9"/>
        <v>0</v>
      </c>
    </row>
    <row r="71" spans="1:16">
      <c r="A71" s="36" t="s">
        <v>292</v>
      </c>
      <c r="B71" s="5" t="s">
        <v>69</v>
      </c>
      <c r="C71" s="5">
        <f t="shared" si="5"/>
        <v>6807</v>
      </c>
      <c r="D71" s="44">
        <v>6807</v>
      </c>
      <c r="E71" s="5">
        <v>7.8E-2</v>
      </c>
      <c r="F71" s="124">
        <v>6980</v>
      </c>
      <c r="G71" s="124">
        <v>7500</v>
      </c>
      <c r="H71" s="7">
        <v>7108</v>
      </c>
      <c r="I71" s="7">
        <v>7500</v>
      </c>
      <c r="J71" s="44">
        <v>6807</v>
      </c>
      <c r="K71" s="102">
        <v>0.70199999999999996</v>
      </c>
      <c r="M71" s="8">
        <f t="shared" si="6"/>
        <v>0</v>
      </c>
      <c r="N71" s="8">
        <f t="shared" si="7"/>
        <v>2.5415013956221535</v>
      </c>
      <c r="O71" s="8">
        <f t="shared" si="8"/>
        <v>4.4219186131923021</v>
      </c>
      <c r="P71" s="8">
        <f t="shared" si="9"/>
        <v>0</v>
      </c>
    </row>
    <row r="72" spans="1:16">
      <c r="A72" s="36" t="s">
        <v>293</v>
      </c>
      <c r="B72" s="5" t="s">
        <v>70</v>
      </c>
      <c r="C72" s="5">
        <f t="shared" si="5"/>
        <v>8575</v>
      </c>
      <c r="D72" s="44">
        <v>8575</v>
      </c>
      <c r="E72" s="5">
        <v>9.2999999999999999E-2</v>
      </c>
      <c r="F72" s="124">
        <v>8672</v>
      </c>
      <c r="G72" s="124">
        <v>15000</v>
      </c>
      <c r="H72" s="7">
        <v>8802</v>
      </c>
      <c r="I72" s="7">
        <v>15000</v>
      </c>
      <c r="J72" s="44">
        <v>8575</v>
      </c>
      <c r="K72" s="102">
        <v>1.8579999999999999</v>
      </c>
      <c r="M72" s="8">
        <f t="shared" si="6"/>
        <v>0</v>
      </c>
      <c r="N72" s="8">
        <f t="shared" si="7"/>
        <v>1.1311953352769679</v>
      </c>
      <c r="O72" s="8">
        <f t="shared" si="8"/>
        <v>2.6472303206997085</v>
      </c>
      <c r="P72" s="8">
        <f t="shared" si="9"/>
        <v>0</v>
      </c>
    </row>
    <row r="73" spans="1:16">
      <c r="A73" s="36" t="s">
        <v>169</v>
      </c>
      <c r="B73" s="5" t="s">
        <v>71</v>
      </c>
      <c r="C73" s="5">
        <f t="shared" si="5"/>
        <v>8374</v>
      </c>
      <c r="D73" s="44">
        <v>8374</v>
      </c>
      <c r="E73" s="5">
        <v>6.3E-2</v>
      </c>
      <c r="F73" s="124">
        <v>8525</v>
      </c>
      <c r="G73" s="124">
        <v>15000</v>
      </c>
      <c r="H73" s="7">
        <v>8694</v>
      </c>
      <c r="I73" s="7">
        <v>15000</v>
      </c>
      <c r="J73" s="44">
        <v>8374</v>
      </c>
      <c r="K73" s="102">
        <v>2.2810000000000001</v>
      </c>
      <c r="M73" s="8">
        <f t="shared" si="6"/>
        <v>0</v>
      </c>
      <c r="N73" s="8">
        <f t="shared" si="7"/>
        <v>1.8032003821351803</v>
      </c>
      <c r="O73" s="8">
        <f t="shared" si="8"/>
        <v>3.8213518032003817</v>
      </c>
      <c r="P73" s="8">
        <f t="shared" si="9"/>
        <v>0</v>
      </c>
    </row>
    <row r="74" spans="1:16">
      <c r="A74" s="36" t="s">
        <v>169</v>
      </c>
      <c r="B74" s="5" t="s">
        <v>72</v>
      </c>
      <c r="C74" s="5">
        <f t="shared" si="5"/>
        <v>8455</v>
      </c>
      <c r="D74" s="44">
        <v>8455</v>
      </c>
      <c r="E74" s="5">
        <v>7.8E-2</v>
      </c>
      <c r="F74" s="124">
        <v>8642</v>
      </c>
      <c r="G74" s="124">
        <v>15000</v>
      </c>
      <c r="H74" s="7">
        <v>8677</v>
      </c>
      <c r="I74" s="7">
        <v>15000</v>
      </c>
      <c r="J74" s="44">
        <v>8455</v>
      </c>
      <c r="K74" s="102">
        <v>0.93699999999999994</v>
      </c>
      <c r="M74" s="8">
        <f t="shared" si="6"/>
        <v>0</v>
      </c>
      <c r="N74" s="8">
        <f t="shared" si="7"/>
        <v>2.2117090479006505</v>
      </c>
      <c r="O74" s="8">
        <f t="shared" si="8"/>
        <v>2.625665286812537</v>
      </c>
      <c r="P74" s="8">
        <f t="shared" si="9"/>
        <v>0</v>
      </c>
    </row>
    <row r="75" spans="1:16">
      <c r="A75" s="36" t="s">
        <v>169</v>
      </c>
      <c r="B75" s="5" t="s">
        <v>73</v>
      </c>
      <c r="C75" s="5">
        <f t="shared" si="5"/>
        <v>8840</v>
      </c>
      <c r="D75" s="44">
        <v>8840</v>
      </c>
      <c r="E75" s="5">
        <v>0.109</v>
      </c>
      <c r="F75" s="124">
        <v>8984</v>
      </c>
      <c r="G75" s="124">
        <v>15000</v>
      </c>
      <c r="H75" s="7">
        <v>9121</v>
      </c>
      <c r="I75" s="7">
        <v>15000</v>
      </c>
      <c r="J75" s="44">
        <v>8840</v>
      </c>
      <c r="K75" s="102">
        <v>0.92100000000000004</v>
      </c>
      <c r="M75" s="8">
        <f t="shared" si="6"/>
        <v>0</v>
      </c>
      <c r="N75" s="8">
        <f t="shared" si="7"/>
        <v>1.6289592760180998</v>
      </c>
      <c r="O75" s="8">
        <f t="shared" si="8"/>
        <v>3.178733031674208</v>
      </c>
      <c r="P75" s="8">
        <f t="shared" si="9"/>
        <v>0</v>
      </c>
    </row>
    <row r="76" spans="1:16">
      <c r="A76" s="36" t="s">
        <v>169</v>
      </c>
      <c r="B76" s="5" t="s">
        <v>74</v>
      </c>
      <c r="C76" s="5">
        <f t="shared" si="5"/>
        <v>8411</v>
      </c>
      <c r="D76" s="44">
        <v>8411</v>
      </c>
      <c r="E76" s="5">
        <v>0.11</v>
      </c>
      <c r="F76" s="124">
        <v>8603</v>
      </c>
      <c r="G76" s="124">
        <v>15000</v>
      </c>
      <c r="H76" s="7">
        <v>8672</v>
      </c>
      <c r="I76" s="7">
        <v>15000</v>
      </c>
      <c r="J76" s="44">
        <v>8411</v>
      </c>
      <c r="K76" s="102">
        <v>0.75</v>
      </c>
      <c r="M76" s="8">
        <f t="shared" si="6"/>
        <v>0</v>
      </c>
      <c r="N76" s="8">
        <f t="shared" si="7"/>
        <v>2.2827250029722981</v>
      </c>
      <c r="O76" s="8">
        <f t="shared" si="8"/>
        <v>3.1030793009154678</v>
      </c>
      <c r="P76" s="8">
        <f t="shared" si="9"/>
        <v>0</v>
      </c>
    </row>
    <row r="77" spans="1:16">
      <c r="A77" s="36" t="s">
        <v>169</v>
      </c>
      <c r="B77" s="5" t="s">
        <v>75</v>
      </c>
      <c r="C77" s="5">
        <f t="shared" si="5"/>
        <v>8272</v>
      </c>
      <c r="D77" s="44">
        <v>8272</v>
      </c>
      <c r="E77" s="5">
        <v>0.11</v>
      </c>
      <c r="F77" s="124">
        <v>8365</v>
      </c>
      <c r="G77" s="124">
        <v>15000</v>
      </c>
      <c r="H77" s="7">
        <v>8571</v>
      </c>
      <c r="I77" s="7">
        <v>15000</v>
      </c>
      <c r="J77" s="44">
        <v>8272</v>
      </c>
      <c r="K77" s="102">
        <v>1.0780000000000001</v>
      </c>
      <c r="M77" s="8">
        <f t="shared" si="6"/>
        <v>0</v>
      </c>
      <c r="N77" s="8">
        <f t="shared" si="7"/>
        <v>1.124274661508704</v>
      </c>
      <c r="O77" s="8">
        <f t="shared" si="8"/>
        <v>3.6146034816247585</v>
      </c>
      <c r="P77" s="8">
        <f t="shared" si="9"/>
        <v>0</v>
      </c>
    </row>
    <row r="78" spans="1:16">
      <c r="A78" s="36" t="s">
        <v>169</v>
      </c>
      <c r="B78" s="5" t="s">
        <v>76</v>
      </c>
      <c r="C78" s="5">
        <f t="shared" si="5"/>
        <v>8357</v>
      </c>
      <c r="D78" s="44">
        <v>8357</v>
      </c>
      <c r="E78" s="5">
        <v>7.8E-2</v>
      </c>
      <c r="F78" s="124">
        <v>8503</v>
      </c>
      <c r="G78" s="124">
        <v>15000</v>
      </c>
      <c r="H78" s="7">
        <v>8557</v>
      </c>
      <c r="I78" s="7">
        <v>15000</v>
      </c>
      <c r="J78" s="44">
        <v>8357</v>
      </c>
      <c r="K78" s="102">
        <v>0.96799999999999997</v>
      </c>
      <c r="M78" s="8">
        <f t="shared" si="6"/>
        <v>0</v>
      </c>
      <c r="N78" s="8">
        <f t="shared" si="7"/>
        <v>1.747038410913007</v>
      </c>
      <c r="O78" s="8">
        <f t="shared" si="8"/>
        <v>2.3932033026205577</v>
      </c>
      <c r="P78" s="8">
        <f t="shared" si="9"/>
        <v>0</v>
      </c>
    </row>
    <row r="79" spans="1:16">
      <c r="A79" s="36" t="s">
        <v>169</v>
      </c>
      <c r="B79" s="5" t="s">
        <v>77</v>
      </c>
      <c r="C79" s="5">
        <f t="shared" si="5"/>
        <v>8404</v>
      </c>
      <c r="D79" s="44">
        <v>8404</v>
      </c>
      <c r="E79" s="5">
        <v>0.109</v>
      </c>
      <c r="F79" s="124">
        <v>8574</v>
      </c>
      <c r="G79" s="124">
        <v>15000</v>
      </c>
      <c r="H79" s="7">
        <v>8677</v>
      </c>
      <c r="I79" s="7">
        <v>15000</v>
      </c>
      <c r="J79" s="44">
        <v>8404</v>
      </c>
      <c r="K79" s="102">
        <v>0.749</v>
      </c>
      <c r="M79" s="8">
        <f t="shared" si="6"/>
        <v>0</v>
      </c>
      <c r="N79" s="8">
        <f t="shared" si="7"/>
        <v>2.0228462636839599</v>
      </c>
      <c r="O79" s="8">
        <f t="shared" si="8"/>
        <v>3.2484531175630651</v>
      </c>
      <c r="P79" s="8">
        <f t="shared" si="9"/>
        <v>0</v>
      </c>
    </row>
    <row r="80" spans="1:16">
      <c r="A80" s="36" t="s">
        <v>169</v>
      </c>
      <c r="B80" s="5" t="s">
        <v>78</v>
      </c>
      <c r="C80" s="5">
        <f t="shared" si="5"/>
        <v>8589</v>
      </c>
      <c r="D80" s="44">
        <v>8589</v>
      </c>
      <c r="E80" s="5">
        <v>0.187</v>
      </c>
      <c r="F80" s="124">
        <v>8811</v>
      </c>
      <c r="G80" s="124">
        <v>15000</v>
      </c>
      <c r="H80" s="7">
        <v>8881</v>
      </c>
      <c r="I80" s="7">
        <v>15000</v>
      </c>
      <c r="J80" s="44">
        <v>8589</v>
      </c>
      <c r="K80" s="102">
        <v>2.3739999999999997</v>
      </c>
      <c r="M80" s="8">
        <f t="shared" si="6"/>
        <v>0</v>
      </c>
      <c r="N80" s="8">
        <f t="shared" si="7"/>
        <v>2.5847013622074746</v>
      </c>
      <c r="O80" s="8">
        <f t="shared" si="8"/>
        <v>3.3996972872278493</v>
      </c>
      <c r="P80" s="8">
        <f t="shared" si="9"/>
        <v>0</v>
      </c>
    </row>
    <row r="81" spans="1:16">
      <c r="A81" s="36" t="s">
        <v>169</v>
      </c>
      <c r="B81" s="5" t="s">
        <v>79</v>
      </c>
      <c r="C81" s="5">
        <f t="shared" si="5"/>
        <v>8584</v>
      </c>
      <c r="D81" s="44">
        <v>8584</v>
      </c>
      <c r="E81" s="5">
        <v>9.4E-2</v>
      </c>
      <c r="F81" s="124">
        <v>8763</v>
      </c>
      <c r="G81" s="124">
        <v>15000</v>
      </c>
      <c r="H81" s="7">
        <v>8842</v>
      </c>
      <c r="I81" s="7">
        <v>15000</v>
      </c>
      <c r="J81" s="44">
        <v>8584</v>
      </c>
      <c r="K81" s="102">
        <v>0.68699999999999994</v>
      </c>
      <c r="M81" s="8">
        <f t="shared" si="6"/>
        <v>0</v>
      </c>
      <c r="N81" s="8">
        <f t="shared" si="7"/>
        <v>2.0852749301025164</v>
      </c>
      <c r="O81" s="8">
        <f t="shared" si="8"/>
        <v>3.0055917986952467</v>
      </c>
      <c r="P81" s="8">
        <f t="shared" si="9"/>
        <v>0</v>
      </c>
    </row>
    <row r="82" spans="1:16">
      <c r="A82" s="36" t="s">
        <v>170</v>
      </c>
      <c r="B82" s="5" t="s">
        <v>80</v>
      </c>
      <c r="C82" s="5">
        <f t="shared" si="5"/>
        <v>11184</v>
      </c>
      <c r="D82" s="44">
        <v>11184</v>
      </c>
      <c r="E82" s="5">
        <v>6.2E-2</v>
      </c>
      <c r="F82" s="124">
        <v>11417</v>
      </c>
      <c r="G82" s="124">
        <v>30000</v>
      </c>
      <c r="H82" s="7">
        <v>11568</v>
      </c>
      <c r="I82" s="7">
        <v>30000</v>
      </c>
      <c r="J82" s="44">
        <v>11184</v>
      </c>
      <c r="K82" s="102">
        <v>1.1870000000000001</v>
      </c>
      <c r="M82" s="8">
        <f t="shared" si="6"/>
        <v>0</v>
      </c>
      <c r="N82" s="8">
        <f t="shared" si="7"/>
        <v>2.083333333333333</v>
      </c>
      <c r="O82" s="8">
        <f t="shared" si="8"/>
        <v>3.4334763948497855</v>
      </c>
      <c r="P82" s="8">
        <f t="shared" si="9"/>
        <v>0</v>
      </c>
    </row>
    <row r="83" spans="1:16">
      <c r="A83" s="36" t="s">
        <v>170</v>
      </c>
      <c r="B83" s="5" t="s">
        <v>81</v>
      </c>
      <c r="C83" s="5">
        <f t="shared" si="5"/>
        <v>11043</v>
      </c>
      <c r="D83" s="44">
        <v>11043</v>
      </c>
      <c r="E83" s="5">
        <v>6.2E-2</v>
      </c>
      <c r="F83" s="124">
        <v>11349</v>
      </c>
      <c r="G83" s="124">
        <v>30000</v>
      </c>
      <c r="H83" s="7">
        <v>11456</v>
      </c>
      <c r="I83" s="7">
        <v>30000</v>
      </c>
      <c r="J83" s="44">
        <v>11043</v>
      </c>
      <c r="K83" s="102">
        <v>0.65500000000000003</v>
      </c>
      <c r="M83" s="8">
        <f t="shared" si="6"/>
        <v>0</v>
      </c>
      <c r="N83" s="8">
        <f t="shared" si="7"/>
        <v>2.7709861450692745</v>
      </c>
      <c r="O83" s="8">
        <f t="shared" si="8"/>
        <v>3.7399257448157206</v>
      </c>
      <c r="P83" s="8">
        <f t="shared" si="9"/>
        <v>0</v>
      </c>
    </row>
    <row r="84" spans="1:16">
      <c r="A84" s="36" t="s">
        <v>170</v>
      </c>
      <c r="B84" s="5" t="s">
        <v>82</v>
      </c>
      <c r="C84" s="5">
        <f t="shared" si="5"/>
        <v>11038</v>
      </c>
      <c r="D84" s="44">
        <v>11038</v>
      </c>
      <c r="E84" s="5">
        <v>7.8E-2</v>
      </c>
      <c r="F84" s="124">
        <v>11211</v>
      </c>
      <c r="G84" s="124">
        <v>30000</v>
      </c>
      <c r="H84" s="7">
        <v>11385</v>
      </c>
      <c r="I84" s="7">
        <v>30000</v>
      </c>
      <c r="J84" s="44">
        <v>11038</v>
      </c>
      <c r="K84" s="102">
        <v>1.671</v>
      </c>
      <c r="M84" s="8">
        <f t="shared" si="6"/>
        <v>0</v>
      </c>
      <c r="N84" s="8">
        <f t="shared" si="7"/>
        <v>1.5673129190070665</v>
      </c>
      <c r="O84" s="8">
        <f t="shared" si="8"/>
        <v>3.1436854502627289</v>
      </c>
      <c r="P84" s="8">
        <f t="shared" si="9"/>
        <v>0</v>
      </c>
    </row>
    <row r="85" spans="1:16">
      <c r="A85" s="36" t="s">
        <v>170</v>
      </c>
      <c r="B85" s="5" t="s">
        <v>83</v>
      </c>
      <c r="C85" s="5">
        <f t="shared" si="5"/>
        <v>11028</v>
      </c>
      <c r="D85" s="44">
        <v>11028</v>
      </c>
      <c r="E85" s="5">
        <v>7.8E-2</v>
      </c>
      <c r="F85" s="124">
        <v>11270</v>
      </c>
      <c r="G85" s="124">
        <v>30000</v>
      </c>
      <c r="H85" s="7">
        <v>11347</v>
      </c>
      <c r="I85" s="7">
        <v>30000</v>
      </c>
      <c r="J85" s="44">
        <v>11028</v>
      </c>
      <c r="K85" s="102">
        <v>1.3280000000000001</v>
      </c>
      <c r="M85" s="8">
        <f t="shared" si="6"/>
        <v>0</v>
      </c>
      <c r="N85" s="8">
        <f t="shared" si="7"/>
        <v>2.1944142183532822</v>
      </c>
      <c r="O85" s="8">
        <f t="shared" si="8"/>
        <v>2.8926369241929635</v>
      </c>
      <c r="P85" s="8">
        <f t="shared" si="9"/>
        <v>0</v>
      </c>
    </row>
    <row r="86" spans="1:16">
      <c r="A86" s="36" t="s">
        <v>170</v>
      </c>
      <c r="B86" s="5" t="s">
        <v>84</v>
      </c>
      <c r="C86" s="5">
        <f t="shared" si="5"/>
        <v>10986</v>
      </c>
      <c r="D86" s="44">
        <v>10986</v>
      </c>
      <c r="E86" s="5">
        <v>7.8E-2</v>
      </c>
      <c r="F86" s="124">
        <v>11185</v>
      </c>
      <c r="G86" s="124">
        <v>30000</v>
      </c>
      <c r="H86" s="7">
        <v>11356</v>
      </c>
      <c r="I86" s="7">
        <v>30000</v>
      </c>
      <c r="J86" s="44">
        <v>10986</v>
      </c>
      <c r="K86" s="102">
        <v>0.89</v>
      </c>
      <c r="M86" s="8">
        <f t="shared" si="6"/>
        <v>0</v>
      </c>
      <c r="N86" s="8">
        <f t="shared" si="7"/>
        <v>1.8113963225923906</v>
      </c>
      <c r="O86" s="8">
        <f t="shared" si="8"/>
        <v>3.3679228108501729</v>
      </c>
      <c r="P86" s="8">
        <f t="shared" si="9"/>
        <v>0</v>
      </c>
    </row>
    <row r="87" spans="1:16">
      <c r="A87" s="36" t="s">
        <v>170</v>
      </c>
      <c r="B87" s="5" t="s">
        <v>85</v>
      </c>
      <c r="C87" s="5">
        <f t="shared" si="5"/>
        <v>11130</v>
      </c>
      <c r="D87" s="44">
        <v>11130</v>
      </c>
      <c r="E87" s="5">
        <v>0.109</v>
      </c>
      <c r="F87" s="124">
        <v>11312</v>
      </c>
      <c r="G87" s="124">
        <v>30000</v>
      </c>
      <c r="H87" s="7">
        <v>11469</v>
      </c>
      <c r="I87" s="7">
        <v>30000</v>
      </c>
      <c r="J87" s="44">
        <v>11130</v>
      </c>
      <c r="K87" s="102">
        <v>3.6240000000000001</v>
      </c>
      <c r="M87" s="8">
        <f t="shared" si="6"/>
        <v>0</v>
      </c>
      <c r="N87" s="8">
        <f t="shared" si="7"/>
        <v>1.6352201257861636</v>
      </c>
      <c r="O87" s="8">
        <f t="shared" si="8"/>
        <v>3.045822102425876</v>
      </c>
      <c r="P87" s="8">
        <f t="shared" si="9"/>
        <v>0</v>
      </c>
    </row>
    <row r="88" spans="1:16">
      <c r="A88" s="36" t="s">
        <v>170</v>
      </c>
      <c r="B88" s="5" t="s">
        <v>86</v>
      </c>
      <c r="C88" s="5">
        <f t="shared" si="5"/>
        <v>11301</v>
      </c>
      <c r="D88" s="44">
        <v>11301</v>
      </c>
      <c r="E88" s="5">
        <v>9.4E-2</v>
      </c>
      <c r="F88" s="124">
        <v>11482</v>
      </c>
      <c r="G88" s="124">
        <v>30000</v>
      </c>
      <c r="H88" s="7">
        <v>11621</v>
      </c>
      <c r="I88" s="7">
        <v>30000</v>
      </c>
      <c r="J88" s="44">
        <v>11301</v>
      </c>
      <c r="K88" s="102">
        <v>2.5619999999999998</v>
      </c>
      <c r="M88" s="8">
        <f t="shared" si="6"/>
        <v>0</v>
      </c>
      <c r="N88" s="8">
        <f t="shared" si="7"/>
        <v>1.6016281744978318</v>
      </c>
      <c r="O88" s="8">
        <f t="shared" si="8"/>
        <v>2.831607822316609</v>
      </c>
      <c r="P88" s="8">
        <f t="shared" si="9"/>
        <v>0</v>
      </c>
    </row>
    <row r="89" spans="1:16">
      <c r="A89" s="36" t="s">
        <v>170</v>
      </c>
      <c r="B89" s="5" t="s">
        <v>87</v>
      </c>
      <c r="C89" s="5">
        <f t="shared" si="5"/>
        <v>11355</v>
      </c>
      <c r="D89" s="44">
        <v>11355</v>
      </c>
      <c r="E89" s="5">
        <v>7.8E-2</v>
      </c>
      <c r="F89" s="124">
        <v>11549</v>
      </c>
      <c r="G89" s="124">
        <v>30000</v>
      </c>
      <c r="H89" s="7">
        <v>11655</v>
      </c>
      <c r="I89" s="7">
        <v>30000</v>
      </c>
      <c r="J89" s="44">
        <v>11355</v>
      </c>
      <c r="K89" s="102">
        <v>2.5149999999999997</v>
      </c>
      <c r="M89" s="8">
        <f t="shared" si="6"/>
        <v>0</v>
      </c>
      <c r="N89" s="8">
        <f t="shared" si="7"/>
        <v>1.7084984588287098</v>
      </c>
      <c r="O89" s="8">
        <f t="shared" si="8"/>
        <v>2.6420079260237781</v>
      </c>
      <c r="P89" s="8">
        <f t="shared" si="9"/>
        <v>0</v>
      </c>
    </row>
    <row r="90" spans="1:16">
      <c r="A90" s="36" t="s">
        <v>170</v>
      </c>
      <c r="B90" s="5" t="s">
        <v>88</v>
      </c>
      <c r="C90" s="5">
        <f t="shared" si="5"/>
        <v>11225</v>
      </c>
      <c r="D90" s="44">
        <v>11225</v>
      </c>
      <c r="E90" s="5">
        <v>0.109</v>
      </c>
      <c r="F90" s="124">
        <v>11322</v>
      </c>
      <c r="G90" s="124">
        <v>30000</v>
      </c>
      <c r="H90" s="7">
        <v>11543</v>
      </c>
      <c r="I90" s="7">
        <v>30000</v>
      </c>
      <c r="J90" s="44">
        <v>11225</v>
      </c>
      <c r="K90" s="102">
        <v>3.5619999999999998</v>
      </c>
      <c r="M90" s="8">
        <f t="shared" si="6"/>
        <v>0</v>
      </c>
      <c r="N90" s="8">
        <f t="shared" si="7"/>
        <v>0.86414253897550108</v>
      </c>
      <c r="O90" s="8">
        <f t="shared" si="8"/>
        <v>2.8329621380846328</v>
      </c>
      <c r="P90" s="8">
        <f t="shared" si="9"/>
        <v>0</v>
      </c>
    </row>
    <row r="91" spans="1:16">
      <c r="A91" s="36" t="s">
        <v>170</v>
      </c>
      <c r="B91" s="5" t="s">
        <v>89</v>
      </c>
      <c r="C91" s="5">
        <f t="shared" si="5"/>
        <v>11273</v>
      </c>
      <c r="D91" s="44">
        <v>11273</v>
      </c>
      <c r="E91" s="5">
        <v>9.4E-2</v>
      </c>
      <c r="F91" s="124">
        <v>11429</v>
      </c>
      <c r="G91" s="124">
        <v>30000</v>
      </c>
      <c r="H91" s="7">
        <v>11639</v>
      </c>
      <c r="I91" s="7">
        <v>30000</v>
      </c>
      <c r="J91" s="44">
        <v>11273</v>
      </c>
      <c r="K91" s="102">
        <v>1.5780000000000001</v>
      </c>
      <c r="M91" s="8">
        <f t="shared" si="6"/>
        <v>0</v>
      </c>
      <c r="N91" s="8">
        <f t="shared" si="7"/>
        <v>1.3838374878027144</v>
      </c>
      <c r="O91" s="8">
        <f t="shared" si="8"/>
        <v>3.2466956444602144</v>
      </c>
      <c r="P91" s="8">
        <f t="shared" si="9"/>
        <v>0</v>
      </c>
    </row>
    <row r="92" spans="1:16">
      <c r="A92" s="36" t="s">
        <v>171</v>
      </c>
      <c r="B92" s="5" t="s">
        <v>90</v>
      </c>
      <c r="C92" s="5">
        <f t="shared" si="5"/>
        <v>16224</v>
      </c>
      <c r="D92" s="44">
        <v>16235</v>
      </c>
      <c r="E92" s="5">
        <v>0.65600000000000003</v>
      </c>
      <c r="F92" s="124">
        <v>16568</v>
      </c>
      <c r="G92" s="124">
        <v>30000</v>
      </c>
      <c r="H92" s="7">
        <v>16900</v>
      </c>
      <c r="I92" s="7">
        <v>30000</v>
      </c>
      <c r="J92" s="44">
        <v>16224</v>
      </c>
      <c r="K92" s="102">
        <v>5.843</v>
      </c>
      <c r="M92" s="8">
        <f t="shared" si="6"/>
        <v>6.7800788954635108E-2</v>
      </c>
      <c r="N92" s="8">
        <f t="shared" si="7"/>
        <v>2.1203155818540433</v>
      </c>
      <c r="O92" s="8">
        <f t="shared" si="8"/>
        <v>4.1666666666666661</v>
      </c>
      <c r="P92" s="8">
        <f t="shared" si="9"/>
        <v>0</v>
      </c>
    </row>
    <row r="93" spans="1:16">
      <c r="A93" s="36" t="s">
        <v>171</v>
      </c>
      <c r="B93" s="5" t="s">
        <v>91</v>
      </c>
      <c r="C93" s="5">
        <f t="shared" si="5"/>
        <v>15986</v>
      </c>
      <c r="D93" s="44">
        <v>15986</v>
      </c>
      <c r="E93" s="5">
        <v>0.42200000000000004</v>
      </c>
      <c r="F93" s="124">
        <v>16492</v>
      </c>
      <c r="G93" s="124">
        <v>30000</v>
      </c>
      <c r="H93" s="7">
        <v>16811</v>
      </c>
      <c r="I93" s="7">
        <v>30000</v>
      </c>
      <c r="J93" s="44">
        <v>15986</v>
      </c>
      <c r="K93" s="102">
        <v>2.0310000000000001</v>
      </c>
      <c r="M93" s="8">
        <f t="shared" si="6"/>
        <v>0</v>
      </c>
      <c r="N93" s="8">
        <f t="shared" si="7"/>
        <v>3.1652696109095455</v>
      </c>
      <c r="O93" s="8">
        <f t="shared" si="8"/>
        <v>5.1607656699612159</v>
      </c>
      <c r="P93" s="8">
        <f t="shared" si="9"/>
        <v>0</v>
      </c>
    </row>
    <row r="94" spans="1:16">
      <c r="A94" s="36" t="s">
        <v>171</v>
      </c>
      <c r="B94" s="5" t="s">
        <v>92</v>
      </c>
      <c r="C94" s="5">
        <f t="shared" si="5"/>
        <v>16223</v>
      </c>
      <c r="D94" s="44">
        <v>16223</v>
      </c>
      <c r="E94" s="5">
        <v>0.51600000000000001</v>
      </c>
      <c r="F94" s="124">
        <v>16690</v>
      </c>
      <c r="G94" s="124">
        <v>30000</v>
      </c>
      <c r="H94" s="7">
        <v>16938</v>
      </c>
      <c r="I94" s="7">
        <v>30000</v>
      </c>
      <c r="J94" s="44">
        <v>16223</v>
      </c>
      <c r="K94" s="102">
        <v>3.484</v>
      </c>
      <c r="M94" s="8">
        <f t="shared" si="6"/>
        <v>0</v>
      </c>
      <c r="N94" s="8">
        <f t="shared" si="7"/>
        <v>2.8786291068236451</v>
      </c>
      <c r="O94" s="8">
        <f t="shared" si="8"/>
        <v>4.4073229365715347</v>
      </c>
      <c r="P94" s="8">
        <f t="shared" si="9"/>
        <v>0</v>
      </c>
    </row>
    <row r="95" spans="1:16">
      <c r="A95" s="36" t="s">
        <v>171</v>
      </c>
      <c r="B95" s="5" t="s">
        <v>93</v>
      </c>
      <c r="C95" s="5">
        <f t="shared" si="5"/>
        <v>16102</v>
      </c>
      <c r="D95" s="44">
        <v>16102</v>
      </c>
      <c r="E95" s="5">
        <v>0.39</v>
      </c>
      <c r="F95" s="124">
        <v>16685</v>
      </c>
      <c r="G95" s="124">
        <v>30000</v>
      </c>
      <c r="H95" s="7">
        <v>16967</v>
      </c>
      <c r="I95" s="7">
        <v>30000</v>
      </c>
      <c r="J95" s="44">
        <v>16102</v>
      </c>
      <c r="K95" s="102">
        <v>10.171000000000001</v>
      </c>
      <c r="M95" s="8">
        <f t="shared" si="6"/>
        <v>0</v>
      </c>
      <c r="N95" s="8">
        <f t="shared" si="7"/>
        <v>3.6206682399701902</v>
      </c>
      <c r="O95" s="8">
        <f t="shared" si="8"/>
        <v>5.3720034778288417</v>
      </c>
      <c r="P95" s="8">
        <f t="shared" si="9"/>
        <v>0</v>
      </c>
    </row>
    <row r="96" spans="1:16">
      <c r="A96" s="36" t="s">
        <v>171</v>
      </c>
      <c r="B96" s="5" t="s">
        <v>94</v>
      </c>
      <c r="C96" s="5">
        <f t="shared" si="5"/>
        <v>16105</v>
      </c>
      <c r="D96" s="44">
        <v>16105</v>
      </c>
      <c r="E96" s="5">
        <v>0.54700000000000004</v>
      </c>
      <c r="F96" s="124">
        <v>16576</v>
      </c>
      <c r="G96" s="124">
        <v>30000</v>
      </c>
      <c r="H96" s="7">
        <v>16866</v>
      </c>
      <c r="I96" s="7">
        <v>30016</v>
      </c>
      <c r="J96" s="44">
        <v>16105</v>
      </c>
      <c r="K96" s="102">
        <v>5.7969999999999997</v>
      </c>
      <c r="M96" s="8">
        <f t="shared" si="6"/>
        <v>0</v>
      </c>
      <c r="N96" s="8">
        <f t="shared" si="7"/>
        <v>2.9245575908103074</v>
      </c>
      <c r="O96" s="8">
        <f t="shared" si="8"/>
        <v>4.7252406085066747</v>
      </c>
      <c r="P96" s="8">
        <f t="shared" si="9"/>
        <v>0</v>
      </c>
    </row>
    <row r="97" spans="1:16">
      <c r="A97" s="36" t="s">
        <v>171</v>
      </c>
      <c r="B97" s="5" t="s">
        <v>95</v>
      </c>
      <c r="C97" s="5">
        <f t="shared" si="5"/>
        <v>15955</v>
      </c>
      <c r="D97" s="44">
        <v>15960</v>
      </c>
      <c r="E97" s="5">
        <v>0.625</v>
      </c>
      <c r="F97" s="124">
        <v>16427</v>
      </c>
      <c r="G97" s="124">
        <v>30000</v>
      </c>
      <c r="H97" s="7">
        <v>16790</v>
      </c>
      <c r="I97" s="7">
        <v>30000</v>
      </c>
      <c r="J97" s="44">
        <v>15955</v>
      </c>
      <c r="K97" s="102">
        <v>3.234</v>
      </c>
      <c r="M97" s="8">
        <f t="shared" si="6"/>
        <v>3.1338138514572234E-2</v>
      </c>
      <c r="N97" s="8">
        <f t="shared" si="7"/>
        <v>2.9583202757756188</v>
      </c>
      <c r="O97" s="8">
        <f t="shared" si="8"/>
        <v>5.2334691319335631</v>
      </c>
      <c r="P97" s="8">
        <f t="shared" si="9"/>
        <v>0</v>
      </c>
    </row>
    <row r="98" spans="1:16">
      <c r="A98" s="36" t="s">
        <v>171</v>
      </c>
      <c r="B98" s="5" t="s">
        <v>96</v>
      </c>
      <c r="C98" s="5">
        <f t="shared" si="5"/>
        <v>16291</v>
      </c>
      <c r="D98" s="44">
        <v>16291</v>
      </c>
      <c r="E98" s="5">
        <v>0.437</v>
      </c>
      <c r="F98" s="124">
        <v>16800</v>
      </c>
      <c r="G98" s="124">
        <v>30000</v>
      </c>
      <c r="H98" s="7">
        <v>17189</v>
      </c>
      <c r="I98" s="7">
        <v>30000</v>
      </c>
      <c r="J98" s="44">
        <v>16291</v>
      </c>
      <c r="K98" s="102">
        <v>3.6399999999999997</v>
      </c>
      <c r="M98" s="8">
        <f t="shared" si="6"/>
        <v>0</v>
      </c>
      <c r="N98" s="8">
        <f t="shared" si="7"/>
        <v>3.1244245288809771</v>
      </c>
      <c r="O98" s="8">
        <f t="shared" si="8"/>
        <v>5.5122460254128045</v>
      </c>
      <c r="P98" s="8">
        <f t="shared" si="9"/>
        <v>0</v>
      </c>
    </row>
    <row r="99" spans="1:16">
      <c r="A99" s="36" t="s">
        <v>171</v>
      </c>
      <c r="B99" s="5" t="s">
        <v>97</v>
      </c>
      <c r="C99" s="5">
        <f t="shared" si="5"/>
        <v>16138</v>
      </c>
      <c r="D99" s="44">
        <v>16152</v>
      </c>
      <c r="E99" s="5">
        <v>0.71899999999999997</v>
      </c>
      <c r="F99" s="124">
        <v>16694</v>
      </c>
      <c r="G99" s="124">
        <v>30000</v>
      </c>
      <c r="H99" s="7">
        <v>16992</v>
      </c>
      <c r="I99" s="7">
        <v>30000</v>
      </c>
      <c r="J99" s="44">
        <v>16138</v>
      </c>
      <c r="K99" s="102">
        <v>9.0469999999999988</v>
      </c>
      <c r="M99" s="8">
        <f t="shared" si="6"/>
        <v>8.6751766018093937E-2</v>
      </c>
      <c r="N99" s="8">
        <f t="shared" si="7"/>
        <v>3.4452844218614449</v>
      </c>
      <c r="O99" s="8">
        <f t="shared" si="8"/>
        <v>5.2918577271037304</v>
      </c>
      <c r="P99" s="8">
        <f t="shared" si="9"/>
        <v>0</v>
      </c>
    </row>
    <row r="100" spans="1:16">
      <c r="A100" s="36" t="s">
        <v>171</v>
      </c>
      <c r="B100" s="5" t="s">
        <v>98</v>
      </c>
      <c r="C100" s="5">
        <f t="shared" si="5"/>
        <v>16003</v>
      </c>
      <c r="D100" s="44">
        <v>16003</v>
      </c>
      <c r="E100" s="5">
        <v>0.40600000000000003</v>
      </c>
      <c r="F100" s="124">
        <v>16477</v>
      </c>
      <c r="G100" s="124">
        <v>30000</v>
      </c>
      <c r="H100" s="7">
        <v>16852</v>
      </c>
      <c r="I100" s="7">
        <v>30000</v>
      </c>
      <c r="J100" s="44">
        <v>16003</v>
      </c>
      <c r="K100" s="102">
        <v>2.8740000000000001</v>
      </c>
      <c r="M100" s="8">
        <f t="shared" si="6"/>
        <v>0</v>
      </c>
      <c r="N100" s="8">
        <f t="shared" si="7"/>
        <v>2.9619446353808661</v>
      </c>
      <c r="O100" s="8">
        <f t="shared" si="8"/>
        <v>5.3052552646378803</v>
      </c>
      <c r="P100" s="8">
        <f t="shared" si="9"/>
        <v>0</v>
      </c>
    </row>
    <row r="101" spans="1:16">
      <c r="A101" s="36" t="s">
        <v>171</v>
      </c>
      <c r="B101" s="5" t="s">
        <v>99</v>
      </c>
      <c r="C101" s="5">
        <f t="shared" si="5"/>
        <v>16192</v>
      </c>
      <c r="D101" s="44">
        <v>16192</v>
      </c>
      <c r="E101" s="5">
        <v>0.42199999999999999</v>
      </c>
      <c r="F101" s="124">
        <v>16704</v>
      </c>
      <c r="G101" s="124">
        <v>30000</v>
      </c>
      <c r="H101" s="7">
        <v>16954</v>
      </c>
      <c r="I101" s="7">
        <v>30000</v>
      </c>
      <c r="J101" s="44">
        <v>16192</v>
      </c>
      <c r="K101" s="102">
        <v>3.859</v>
      </c>
      <c r="M101" s="8">
        <f t="shared" si="6"/>
        <v>0</v>
      </c>
      <c r="N101" s="8">
        <f t="shared" si="7"/>
        <v>3.1620553359683794</v>
      </c>
      <c r="O101" s="8">
        <f t="shared" si="8"/>
        <v>4.7060276679841895</v>
      </c>
      <c r="P101" s="8">
        <f t="shared" si="9"/>
        <v>0</v>
      </c>
    </row>
    <row r="102" spans="1:16">
      <c r="A102" s="36" t="s">
        <v>172</v>
      </c>
      <c r="B102" s="5" t="s">
        <v>100</v>
      </c>
      <c r="C102" s="5">
        <f t="shared" si="5"/>
        <v>20552</v>
      </c>
      <c r="D102" s="44">
        <v>20552</v>
      </c>
      <c r="E102" s="5">
        <v>0.45300000000000001</v>
      </c>
      <c r="F102" s="124">
        <v>21067</v>
      </c>
      <c r="G102" s="124">
        <v>60000</v>
      </c>
      <c r="H102" s="7">
        <v>21536</v>
      </c>
      <c r="I102" s="7">
        <v>60000</v>
      </c>
      <c r="J102" s="44">
        <v>20552</v>
      </c>
      <c r="K102" s="102">
        <v>6.718</v>
      </c>
      <c r="M102" s="8">
        <f t="shared" si="6"/>
        <v>0</v>
      </c>
      <c r="N102" s="8">
        <f t="shared" si="7"/>
        <v>2.5058388478007005</v>
      </c>
      <c r="O102" s="8">
        <f t="shared" si="8"/>
        <v>4.7878551965745428</v>
      </c>
      <c r="P102" s="8">
        <f t="shared" si="9"/>
        <v>0</v>
      </c>
    </row>
    <row r="103" spans="1:16">
      <c r="A103" s="36" t="s">
        <v>172</v>
      </c>
      <c r="B103" s="5" t="s">
        <v>101</v>
      </c>
      <c r="C103" s="5">
        <f t="shared" si="5"/>
        <v>20922</v>
      </c>
      <c r="D103" s="44">
        <v>20922</v>
      </c>
      <c r="E103" s="5">
        <v>0.35899999999999999</v>
      </c>
      <c r="F103" s="124">
        <v>21436</v>
      </c>
      <c r="G103" s="124">
        <v>60000</v>
      </c>
      <c r="H103" s="7">
        <v>21742</v>
      </c>
      <c r="I103" s="7">
        <v>60000</v>
      </c>
      <c r="J103" s="44">
        <v>20922</v>
      </c>
      <c r="K103" s="102">
        <v>2.7959999999999998</v>
      </c>
      <c r="M103" s="8">
        <f t="shared" si="6"/>
        <v>0</v>
      </c>
      <c r="N103" s="8">
        <f t="shared" si="7"/>
        <v>2.456744097122646</v>
      </c>
      <c r="O103" s="8">
        <f t="shared" si="8"/>
        <v>3.9193193767326258</v>
      </c>
      <c r="P103" s="8">
        <f t="shared" si="9"/>
        <v>0</v>
      </c>
    </row>
    <row r="104" spans="1:16">
      <c r="A104" s="36" t="s">
        <v>172</v>
      </c>
      <c r="B104" s="5" t="s">
        <v>102</v>
      </c>
      <c r="C104" s="5">
        <f t="shared" si="5"/>
        <v>20826</v>
      </c>
      <c r="D104" s="44">
        <v>20853</v>
      </c>
      <c r="E104" s="5">
        <v>0.89100000000000001</v>
      </c>
      <c r="F104" s="124">
        <v>21417</v>
      </c>
      <c r="G104" s="124">
        <v>60000</v>
      </c>
      <c r="H104" s="7">
        <v>21720</v>
      </c>
      <c r="I104" s="7">
        <v>60000</v>
      </c>
      <c r="J104" s="44">
        <v>20826</v>
      </c>
      <c r="K104" s="102">
        <v>7.875</v>
      </c>
      <c r="M104" s="8">
        <f t="shared" si="6"/>
        <v>0.12964563526361278</v>
      </c>
      <c r="N104" s="8">
        <f t="shared" si="7"/>
        <v>2.8377989052146355</v>
      </c>
      <c r="O104" s="8">
        <f t="shared" si="8"/>
        <v>4.2927110342840678</v>
      </c>
      <c r="P104" s="8">
        <f t="shared" si="9"/>
        <v>0</v>
      </c>
    </row>
    <row r="105" spans="1:16">
      <c r="A105" s="36" t="s">
        <v>172</v>
      </c>
      <c r="B105" s="5" t="s">
        <v>103</v>
      </c>
      <c r="C105" s="5">
        <f t="shared" si="5"/>
        <v>20758</v>
      </c>
      <c r="D105" s="44">
        <v>20763</v>
      </c>
      <c r="E105" s="5">
        <v>0.51600000000000001</v>
      </c>
      <c r="F105" s="124">
        <v>21100</v>
      </c>
      <c r="G105" s="124">
        <v>60000</v>
      </c>
      <c r="H105" s="7">
        <v>21616</v>
      </c>
      <c r="I105" s="7">
        <v>60000</v>
      </c>
      <c r="J105" s="44">
        <v>20758</v>
      </c>
      <c r="K105" s="102">
        <v>4.4529999999999994</v>
      </c>
      <c r="M105" s="8">
        <f t="shared" si="6"/>
        <v>2.4087098949802484E-2</v>
      </c>
      <c r="N105" s="8">
        <f t="shared" si="7"/>
        <v>1.64755756816649</v>
      </c>
      <c r="O105" s="8">
        <f t="shared" si="8"/>
        <v>4.1333461797861064</v>
      </c>
      <c r="P105" s="8">
        <f t="shared" si="9"/>
        <v>0</v>
      </c>
    </row>
    <row r="106" spans="1:16">
      <c r="A106" s="36" t="s">
        <v>172</v>
      </c>
      <c r="B106" s="5" t="s">
        <v>104</v>
      </c>
      <c r="C106" s="5">
        <f t="shared" si="5"/>
        <v>20685</v>
      </c>
      <c r="D106" s="44">
        <v>20685</v>
      </c>
      <c r="E106" s="5">
        <v>0.45300000000000001</v>
      </c>
      <c r="F106" s="124">
        <v>21210</v>
      </c>
      <c r="G106" s="124">
        <v>60000</v>
      </c>
      <c r="H106" s="7">
        <v>21530</v>
      </c>
      <c r="I106" s="7">
        <v>60000</v>
      </c>
      <c r="J106" s="44">
        <v>20685</v>
      </c>
      <c r="K106" s="102">
        <v>5.6400000000000006</v>
      </c>
      <c r="M106" s="8">
        <f t="shared" si="6"/>
        <v>0</v>
      </c>
      <c r="N106" s="8">
        <f t="shared" si="7"/>
        <v>2.5380710659898478</v>
      </c>
      <c r="O106" s="8">
        <f t="shared" si="8"/>
        <v>4.0850858109741361</v>
      </c>
      <c r="P106" s="8">
        <f t="shared" si="9"/>
        <v>0</v>
      </c>
    </row>
    <row r="107" spans="1:16">
      <c r="A107" s="36" t="s">
        <v>172</v>
      </c>
      <c r="B107" s="5" t="s">
        <v>105</v>
      </c>
      <c r="C107" s="5">
        <f t="shared" si="5"/>
        <v>20843</v>
      </c>
      <c r="D107" s="44">
        <v>20843</v>
      </c>
      <c r="E107" s="5">
        <v>0.34399999999999997</v>
      </c>
      <c r="F107" s="124">
        <v>21376</v>
      </c>
      <c r="G107" s="124">
        <v>60000</v>
      </c>
      <c r="H107" s="7">
        <v>21676</v>
      </c>
      <c r="I107" s="7">
        <v>60000</v>
      </c>
      <c r="J107" s="44">
        <v>20843</v>
      </c>
      <c r="K107" s="102">
        <v>4.3440000000000003</v>
      </c>
      <c r="M107" s="8">
        <f t="shared" si="6"/>
        <v>0</v>
      </c>
      <c r="N107" s="8">
        <f t="shared" si="7"/>
        <v>2.5572134529578276</v>
      </c>
      <c r="O107" s="8">
        <f t="shared" si="8"/>
        <v>3.9965456028402819</v>
      </c>
      <c r="P107" s="8">
        <f t="shared" si="9"/>
        <v>0</v>
      </c>
    </row>
    <row r="108" spans="1:16">
      <c r="A108" s="36" t="s">
        <v>172</v>
      </c>
      <c r="B108" s="5" t="s">
        <v>106</v>
      </c>
      <c r="C108" s="5">
        <f t="shared" si="5"/>
        <v>20922</v>
      </c>
      <c r="D108" s="44">
        <v>20922</v>
      </c>
      <c r="E108" s="5">
        <v>0.375</v>
      </c>
      <c r="F108" s="124">
        <v>21384</v>
      </c>
      <c r="G108" s="124">
        <v>60000</v>
      </c>
      <c r="H108" s="7">
        <v>21795</v>
      </c>
      <c r="I108" s="7">
        <v>60000</v>
      </c>
      <c r="J108" s="44">
        <v>20922</v>
      </c>
      <c r="K108" s="102">
        <v>4.843</v>
      </c>
      <c r="M108" s="8">
        <f t="shared" si="6"/>
        <v>0</v>
      </c>
      <c r="N108" s="8">
        <f t="shared" si="7"/>
        <v>2.2082018927444795</v>
      </c>
      <c r="O108" s="8">
        <f t="shared" si="8"/>
        <v>4.1726412388872962</v>
      </c>
      <c r="P108" s="8">
        <f t="shared" si="9"/>
        <v>0</v>
      </c>
    </row>
    <row r="109" spans="1:16">
      <c r="A109" s="36" t="s">
        <v>172</v>
      </c>
      <c r="B109" s="5" t="s">
        <v>107</v>
      </c>
      <c r="C109" s="5">
        <f t="shared" si="5"/>
        <v>20853</v>
      </c>
      <c r="D109" s="44">
        <v>20863</v>
      </c>
      <c r="E109" s="5">
        <v>0.625</v>
      </c>
      <c r="F109" s="124">
        <v>21323</v>
      </c>
      <c r="G109" s="124">
        <v>60000</v>
      </c>
      <c r="H109" s="7">
        <v>21701</v>
      </c>
      <c r="I109" s="7">
        <v>60000</v>
      </c>
      <c r="J109" s="44">
        <v>20853</v>
      </c>
      <c r="K109" s="102">
        <v>20.936999999999998</v>
      </c>
      <c r="M109" s="8">
        <f t="shared" si="6"/>
        <v>4.7954730734186927E-2</v>
      </c>
      <c r="N109" s="8">
        <f t="shared" si="7"/>
        <v>2.2538723445067856</v>
      </c>
      <c r="O109" s="8">
        <f t="shared" si="8"/>
        <v>4.0665611662590511</v>
      </c>
      <c r="P109" s="8">
        <f t="shared" si="9"/>
        <v>0</v>
      </c>
    </row>
    <row r="110" spans="1:16">
      <c r="A110" s="36" t="s">
        <v>172</v>
      </c>
      <c r="B110" s="5" t="s">
        <v>108</v>
      </c>
      <c r="C110" s="5">
        <f t="shared" si="5"/>
        <v>20814</v>
      </c>
      <c r="D110" s="44">
        <v>20814</v>
      </c>
      <c r="E110" s="5">
        <v>0.39</v>
      </c>
      <c r="F110" s="124">
        <v>21343</v>
      </c>
      <c r="G110" s="124">
        <v>60000</v>
      </c>
      <c r="H110" s="7">
        <v>21850</v>
      </c>
      <c r="I110" s="7">
        <v>60000</v>
      </c>
      <c r="J110" s="44">
        <v>20814</v>
      </c>
      <c r="K110" s="102">
        <v>8.327</v>
      </c>
      <c r="M110" s="8">
        <f t="shared" si="6"/>
        <v>0</v>
      </c>
      <c r="N110" s="8">
        <f t="shared" si="7"/>
        <v>2.5415585663495723</v>
      </c>
      <c r="O110" s="8">
        <f t="shared" si="8"/>
        <v>4.9774190448736428</v>
      </c>
      <c r="P110" s="8">
        <f t="shared" si="9"/>
        <v>0</v>
      </c>
    </row>
    <row r="111" spans="1:16">
      <c r="A111" s="36" t="s">
        <v>172</v>
      </c>
      <c r="B111" s="5" t="s">
        <v>109</v>
      </c>
      <c r="C111" s="5">
        <f t="shared" si="5"/>
        <v>20797</v>
      </c>
      <c r="D111" s="44">
        <v>20822</v>
      </c>
      <c r="E111" s="5">
        <v>1</v>
      </c>
      <c r="F111" s="124">
        <v>21301</v>
      </c>
      <c r="G111" s="124">
        <v>60000</v>
      </c>
      <c r="H111" s="7">
        <v>21657</v>
      </c>
      <c r="I111" s="7">
        <v>60016</v>
      </c>
      <c r="J111" s="44">
        <v>20797</v>
      </c>
      <c r="K111" s="102">
        <v>7.4370000000000003</v>
      </c>
      <c r="M111" s="8">
        <f t="shared" si="6"/>
        <v>0.12020964562196471</v>
      </c>
      <c r="N111" s="8">
        <f t="shared" si="7"/>
        <v>2.4234264557388085</v>
      </c>
      <c r="O111" s="8">
        <f t="shared" si="8"/>
        <v>4.1352118093955861</v>
      </c>
      <c r="P111" s="8">
        <f t="shared" si="9"/>
        <v>0</v>
      </c>
    </row>
    <row r="112" spans="1:16" ht="16" thickBot="1">
      <c r="A112" s="37" t="s">
        <v>297</v>
      </c>
      <c r="B112" s="5" t="s">
        <v>110</v>
      </c>
      <c r="C112" s="5">
        <f t="shared" si="5"/>
        <v>48694</v>
      </c>
      <c r="D112" s="44">
        <v>48694</v>
      </c>
      <c r="E112" s="5">
        <v>3.75</v>
      </c>
      <c r="F112" s="124">
        <v>50522</v>
      </c>
      <c r="G112" s="124">
        <v>150000</v>
      </c>
      <c r="H112" s="7">
        <v>51169</v>
      </c>
      <c r="I112" s="7">
        <v>150063</v>
      </c>
      <c r="J112" s="44">
        <v>48694</v>
      </c>
      <c r="K112" s="102">
        <v>25.375</v>
      </c>
      <c r="M112" s="8">
        <f t="shared" si="6"/>
        <v>0</v>
      </c>
      <c r="N112" s="8">
        <f t="shared" si="7"/>
        <v>3.7540559411837191</v>
      </c>
      <c r="O112" s="8">
        <f t="shared" si="8"/>
        <v>5.0827617365589193</v>
      </c>
      <c r="P112" s="8">
        <f t="shared" si="9"/>
        <v>0</v>
      </c>
    </row>
    <row r="113" spans="1:16" ht="16" thickBot="1">
      <c r="A113" s="37" t="s">
        <v>297</v>
      </c>
      <c r="B113" s="5" t="s">
        <v>111</v>
      </c>
      <c r="C113" s="5">
        <f t="shared" si="5"/>
        <v>49099</v>
      </c>
      <c r="D113" s="44">
        <v>49100</v>
      </c>
      <c r="E113" s="5">
        <v>4.6869999999999994</v>
      </c>
      <c r="F113" s="124">
        <v>51090</v>
      </c>
      <c r="G113" s="124">
        <v>150000</v>
      </c>
      <c r="H113" s="7">
        <v>51521</v>
      </c>
      <c r="I113" s="7">
        <v>150172</v>
      </c>
      <c r="J113" s="44">
        <v>49099</v>
      </c>
      <c r="K113" s="102">
        <v>175.17099999999999</v>
      </c>
      <c r="M113" s="8">
        <f t="shared" si="6"/>
        <v>2.0367013584798063E-3</v>
      </c>
      <c r="N113" s="8">
        <f t="shared" si="7"/>
        <v>4.055072404733294</v>
      </c>
      <c r="O113" s="8">
        <f t="shared" si="8"/>
        <v>4.9328906902380902</v>
      </c>
      <c r="P113" s="8">
        <f t="shared" si="9"/>
        <v>0</v>
      </c>
    </row>
    <row r="114" spans="1:16" ht="16" thickBot="1">
      <c r="A114" s="37" t="s">
        <v>297</v>
      </c>
      <c r="B114" s="5" t="s">
        <v>112</v>
      </c>
      <c r="C114" s="5">
        <f t="shared" si="5"/>
        <v>48451</v>
      </c>
      <c r="D114" s="44">
        <v>48451</v>
      </c>
      <c r="E114" s="5">
        <v>3.8130000000000002</v>
      </c>
      <c r="F114" s="124">
        <v>50384</v>
      </c>
      <c r="G114" s="124">
        <v>150000</v>
      </c>
      <c r="H114" s="7">
        <v>51060</v>
      </c>
      <c r="I114" s="7">
        <v>150515</v>
      </c>
      <c r="J114" s="44">
        <v>48451</v>
      </c>
      <c r="K114" s="102">
        <v>34.015999999999998</v>
      </c>
      <c r="M114" s="8">
        <f t="shared" si="6"/>
        <v>0</v>
      </c>
      <c r="N114" s="8">
        <f t="shared" si="7"/>
        <v>3.9895977379207856</v>
      </c>
      <c r="O114" s="8">
        <f t="shared" si="8"/>
        <v>5.384821778704258</v>
      </c>
      <c r="P114" s="8">
        <f t="shared" si="9"/>
        <v>0</v>
      </c>
    </row>
    <row r="115" spans="1:16" ht="16" thickBot="1">
      <c r="A115" s="37" t="s">
        <v>297</v>
      </c>
      <c r="B115" s="5" t="s">
        <v>113</v>
      </c>
      <c r="C115" s="5">
        <f t="shared" si="5"/>
        <v>48830</v>
      </c>
      <c r="D115" s="44">
        <v>48830</v>
      </c>
      <c r="E115" s="5">
        <v>4.1399999999999997</v>
      </c>
      <c r="F115" s="124">
        <v>51011</v>
      </c>
      <c r="G115" s="124">
        <v>150000</v>
      </c>
      <c r="H115" s="7">
        <v>51696</v>
      </c>
      <c r="I115" s="7">
        <v>150203</v>
      </c>
      <c r="J115" s="44">
        <v>48830</v>
      </c>
      <c r="K115" s="102">
        <v>50.999000000000002</v>
      </c>
      <c r="M115" s="8">
        <f t="shared" si="6"/>
        <v>0</v>
      </c>
      <c r="N115" s="8">
        <f t="shared" si="7"/>
        <v>4.4665164857669462</v>
      </c>
      <c r="O115" s="8">
        <f t="shared" si="8"/>
        <v>5.8693426172434977</v>
      </c>
      <c r="P115" s="8">
        <f t="shared" si="9"/>
        <v>0</v>
      </c>
    </row>
    <row r="116" spans="1:16" ht="16" thickBot="1">
      <c r="A116" s="37" t="s">
        <v>297</v>
      </c>
      <c r="B116" s="5" t="s">
        <v>114</v>
      </c>
      <c r="C116" s="5">
        <f t="shared" si="5"/>
        <v>48744</v>
      </c>
      <c r="D116" s="44">
        <v>48744</v>
      </c>
      <c r="E116" s="5">
        <v>4.3129999999999997</v>
      </c>
      <c r="F116" s="124">
        <v>50712</v>
      </c>
      <c r="G116" s="124">
        <v>150000</v>
      </c>
      <c r="H116" s="7">
        <v>51399</v>
      </c>
      <c r="I116" s="7">
        <v>150000</v>
      </c>
      <c r="J116" s="44">
        <v>48744</v>
      </c>
      <c r="K116" s="102">
        <v>47.734000000000002</v>
      </c>
      <c r="M116" s="8">
        <f t="shared" si="6"/>
        <v>0</v>
      </c>
      <c r="N116" s="8">
        <f t="shared" si="7"/>
        <v>4.0374199901526335</v>
      </c>
      <c r="O116" s="8">
        <f t="shared" si="8"/>
        <v>5.4468242245199407</v>
      </c>
      <c r="P116" s="8">
        <f t="shared" si="9"/>
        <v>0</v>
      </c>
    </row>
    <row r="117" spans="1:16" ht="16" thickBot="1">
      <c r="A117" s="37" t="s">
        <v>297</v>
      </c>
      <c r="B117" s="5" t="s">
        <v>115</v>
      </c>
      <c r="C117" s="5">
        <f t="shared" si="5"/>
        <v>49053</v>
      </c>
      <c r="D117" s="44">
        <v>49053</v>
      </c>
      <c r="E117" s="5">
        <v>4.2030000000000003</v>
      </c>
      <c r="F117" s="124">
        <v>50973</v>
      </c>
      <c r="G117" s="124">
        <v>150000</v>
      </c>
      <c r="H117" s="7">
        <v>51680</v>
      </c>
      <c r="I117" s="7">
        <v>150046</v>
      </c>
      <c r="J117" s="44">
        <v>49053</v>
      </c>
      <c r="K117" s="102">
        <v>69.39</v>
      </c>
      <c r="M117" s="8">
        <f t="shared" si="6"/>
        <v>0</v>
      </c>
      <c r="N117" s="8">
        <f t="shared" si="7"/>
        <v>3.9141336921289218</v>
      </c>
      <c r="O117" s="8">
        <f t="shared" si="8"/>
        <v>5.3554318798034783</v>
      </c>
      <c r="P117" s="8">
        <f t="shared" si="9"/>
        <v>0</v>
      </c>
    </row>
    <row r="118" spans="1:16" ht="16" thickBot="1">
      <c r="A118" s="37" t="s">
        <v>297</v>
      </c>
      <c r="B118" s="5" t="s">
        <v>116</v>
      </c>
      <c r="C118" s="5">
        <f t="shared" si="5"/>
        <v>48557</v>
      </c>
      <c r="D118" s="44">
        <v>48558</v>
      </c>
      <c r="E118" s="5">
        <v>3.8279999999999998</v>
      </c>
      <c r="F118" s="124">
        <v>50356</v>
      </c>
      <c r="G118" s="124">
        <v>150000</v>
      </c>
      <c r="H118" s="7">
        <v>51198</v>
      </c>
      <c r="I118" s="7">
        <v>150078</v>
      </c>
      <c r="J118" s="44">
        <v>48557</v>
      </c>
      <c r="K118" s="102">
        <v>64.811999999999998</v>
      </c>
      <c r="M118" s="8">
        <f t="shared" si="6"/>
        <v>2.0594353028399615E-3</v>
      </c>
      <c r="N118" s="8">
        <f t="shared" si="7"/>
        <v>3.7049241098090899</v>
      </c>
      <c r="O118" s="8">
        <f t="shared" si="8"/>
        <v>5.4389686348003377</v>
      </c>
      <c r="P118" s="8">
        <f t="shared" si="9"/>
        <v>0</v>
      </c>
    </row>
    <row r="119" spans="1:16" ht="16" thickBot="1">
      <c r="A119" s="37" t="s">
        <v>297</v>
      </c>
      <c r="B119" s="5" t="s">
        <v>117</v>
      </c>
      <c r="C119" s="5">
        <f t="shared" si="5"/>
        <v>48953</v>
      </c>
      <c r="D119" s="44">
        <v>48955</v>
      </c>
      <c r="E119" s="5">
        <v>10.125</v>
      </c>
      <c r="F119" s="124">
        <v>50956</v>
      </c>
      <c r="G119" s="124">
        <v>150000</v>
      </c>
      <c r="H119" s="7">
        <v>51725</v>
      </c>
      <c r="I119" s="7">
        <v>150204</v>
      </c>
      <c r="J119" s="44">
        <v>48953</v>
      </c>
      <c r="K119" s="102">
        <v>53.795999999999999</v>
      </c>
      <c r="M119" s="8">
        <f t="shared" si="6"/>
        <v>4.0855514473066004E-3</v>
      </c>
      <c r="N119" s="8">
        <f t="shared" si="7"/>
        <v>4.0916797744775604</v>
      </c>
      <c r="O119" s="8">
        <f t="shared" si="8"/>
        <v>5.662574305966948</v>
      </c>
      <c r="P119" s="8">
        <f t="shared" si="9"/>
        <v>0</v>
      </c>
    </row>
    <row r="120" spans="1:16" ht="16" thickBot="1">
      <c r="A120" s="37" t="s">
        <v>297</v>
      </c>
      <c r="B120" s="5" t="s">
        <v>118</v>
      </c>
      <c r="C120" s="5">
        <f t="shared" si="5"/>
        <v>48813</v>
      </c>
      <c r="D120" s="44">
        <v>48813</v>
      </c>
      <c r="E120" s="5">
        <v>4.4379999999999997</v>
      </c>
      <c r="F120" s="124">
        <v>50621</v>
      </c>
      <c r="G120" s="124">
        <v>150000</v>
      </c>
      <c r="H120" s="7">
        <v>51277</v>
      </c>
      <c r="I120" s="7">
        <v>150062</v>
      </c>
      <c r="J120" s="44">
        <v>48813</v>
      </c>
      <c r="K120" s="102">
        <v>40.703000000000003</v>
      </c>
      <c r="M120" s="8">
        <f t="shared" si="6"/>
        <v>0</v>
      </c>
      <c r="N120" s="8">
        <f t="shared" si="7"/>
        <v>3.7039313297687095</v>
      </c>
      <c r="O120" s="8">
        <f t="shared" si="8"/>
        <v>5.0478356175608958</v>
      </c>
      <c r="P120" s="8">
        <f t="shared" si="9"/>
        <v>0</v>
      </c>
    </row>
    <row r="121" spans="1:16" ht="16" thickBot="1">
      <c r="A121" s="37" t="s">
        <v>297</v>
      </c>
      <c r="B121" s="5" t="s">
        <v>119</v>
      </c>
      <c r="C121" s="5">
        <f t="shared" si="5"/>
        <v>48800</v>
      </c>
      <c r="D121" s="44">
        <v>48802</v>
      </c>
      <c r="E121" s="5">
        <v>4.5469999999999997</v>
      </c>
      <c r="F121" s="124">
        <v>50744</v>
      </c>
      <c r="G121" s="124">
        <v>150000</v>
      </c>
      <c r="H121" s="7">
        <v>51412</v>
      </c>
      <c r="I121" s="7">
        <v>150000</v>
      </c>
      <c r="J121" s="44">
        <v>48800</v>
      </c>
      <c r="K121" s="102">
        <v>127.422</v>
      </c>
      <c r="M121" s="8">
        <f t="shared" si="6"/>
        <v>4.0983606557377051E-3</v>
      </c>
      <c r="N121" s="8">
        <f t="shared" si="7"/>
        <v>3.9836065573770494</v>
      </c>
      <c r="O121" s="8">
        <f t="shared" si="8"/>
        <v>5.3524590163934427</v>
      </c>
      <c r="P121" s="8">
        <f t="shared" si="9"/>
        <v>0</v>
      </c>
    </row>
    <row r="122" spans="1:16">
      <c r="A122" s="35"/>
      <c r="B122" s="5"/>
      <c r="C122" s="5">
        <f>AVERAGE(C112:C121)</f>
        <v>48799.4</v>
      </c>
      <c r="D122" s="5"/>
      <c r="E122" s="5"/>
      <c r="F122" s="7"/>
      <c r="G122" s="7"/>
      <c r="H122" s="7"/>
      <c r="I122" s="7"/>
      <c r="J122" s="7"/>
      <c r="K122" s="7"/>
      <c r="N122" s="8"/>
      <c r="O122" s="8"/>
      <c r="P122" s="8"/>
    </row>
    <row r="123" spans="1:16" s="10" customFormat="1" ht="30.75" customHeight="1" thickBot="1">
      <c r="A123" s="43"/>
      <c r="B123" s="13"/>
      <c r="C123" s="13" t="s">
        <v>294</v>
      </c>
      <c r="D123" s="13" t="s">
        <v>321</v>
      </c>
      <c r="E123" s="13" t="s">
        <v>296</v>
      </c>
      <c r="F123" s="13" t="s">
        <v>303</v>
      </c>
      <c r="G123" s="13" t="s">
        <v>295</v>
      </c>
      <c r="H123" s="9" t="s">
        <v>302</v>
      </c>
      <c r="I123" s="13" t="s">
        <v>295</v>
      </c>
      <c r="J123" s="13" t="s">
        <v>301</v>
      </c>
      <c r="K123" s="13" t="s">
        <v>296</v>
      </c>
      <c r="M123" s="13" t="s">
        <v>321</v>
      </c>
      <c r="N123" s="13" t="s">
        <v>155</v>
      </c>
      <c r="O123" s="13" t="s">
        <v>300</v>
      </c>
      <c r="P123" s="13" t="s">
        <v>245</v>
      </c>
    </row>
    <row r="124" spans="1:16">
      <c r="A124" s="38" t="s">
        <v>285</v>
      </c>
      <c r="C124" s="26">
        <f>AVERAGEIFS(C$2:C$121,$A$2:$A$121,$A124)</f>
        <v>1574.1</v>
      </c>
      <c r="D124" s="26">
        <f>AVERAGEIFS(D$2:D$121,$A$2:$A$121,$A124)</f>
        <v>1574.1</v>
      </c>
      <c r="E124" s="26">
        <f>AVERAGEIFS(E$2:E$121,$A$2:$A$121,$A124)</f>
        <v>1.09E-2</v>
      </c>
      <c r="F124" s="26">
        <f>AVERAGEIFS(F$2:F$121,$A$2:$A$121,$A124)</f>
        <v>1581.5</v>
      </c>
      <c r="G124" s="26">
        <f>AVERAGEIFS(G$2:G$121,$A$2:$A$121,$A124)/1000</f>
        <v>1.5</v>
      </c>
      <c r="H124" s="26">
        <f>AVERAGEIFS(H$2:H$121,$A$2:$A$121,$A124)</f>
        <v>1576.6</v>
      </c>
      <c r="I124" s="26">
        <f>AVERAGEIFS(I$2:I$121,$A$2:$A$121,$A124)/1000</f>
        <v>1.5</v>
      </c>
      <c r="J124" s="26">
        <f>AVERAGEIFS(J$2:J$121,$A$2:$A$121,$A124)</f>
        <v>1574.1</v>
      </c>
      <c r="K124" s="26">
        <f>AVERAGEIFS(K$2:K$121,$A$2:$A$121,$A124)</f>
        <v>0.13540000000000002</v>
      </c>
      <c r="M124" s="27">
        <f>AVERAGEIFS(M$2:M$121,$A$2:$A$121,$A124)</f>
        <v>0</v>
      </c>
      <c r="N124" s="27">
        <f>AVERAGEIFS(N$2:N$121,$A$2:$A$121,$A124)</f>
        <v>0.47298572080261952</v>
      </c>
      <c r="O124" s="27">
        <f>AVERAGEIFS(O$2:O$121,$A$2:$A$121,$A124)</f>
        <v>0.15939546418039635</v>
      </c>
      <c r="P124" s="27">
        <f>AVERAGEIFS(P$2:P$121,$A$2:$A$121,$A124)</f>
        <v>0</v>
      </c>
    </row>
    <row r="125" spans="1:16">
      <c r="A125" s="39" t="s">
        <v>287</v>
      </c>
      <c r="C125" s="26">
        <f t="shared" ref="C125:J135" si="10">AVERAGEIFS(C$2:C$121,$A$2:$A$121,$A125)</f>
        <v>2077.6</v>
      </c>
      <c r="D125" s="26">
        <f t="shared" si="10"/>
        <v>2077.6999999999998</v>
      </c>
      <c r="E125" s="26">
        <f t="shared" si="10"/>
        <v>1.0999999999999999E-2</v>
      </c>
      <c r="F125" s="26">
        <f t="shared" si="10"/>
        <v>2089</v>
      </c>
      <c r="G125" s="26">
        <f t="shared" ref="G125:I135" si="11">AVERAGEIFS(G$2:G$121,$A$2:$A$121,$A125)/1000</f>
        <v>3</v>
      </c>
      <c r="H125" s="26">
        <f t="shared" si="10"/>
        <v>2078.5</v>
      </c>
      <c r="I125" s="26">
        <f t="shared" si="11"/>
        <v>3</v>
      </c>
      <c r="J125" s="26">
        <f t="shared" si="10"/>
        <v>2077.6</v>
      </c>
      <c r="K125" s="26">
        <f t="shared" ref="K125:P135" si="12">AVERAGEIFS(K$2:K$121,$A$2:$A$121,$A125)</f>
        <v>0.30119999999999997</v>
      </c>
      <c r="M125" s="27">
        <f t="shared" si="12"/>
        <v>4.7080979284369112E-3</v>
      </c>
      <c r="N125" s="27">
        <f t="shared" si="12"/>
        <v>0.55076924764399926</v>
      </c>
      <c r="O125" s="27">
        <f t="shared" si="12"/>
        <v>4.2457611889102152E-2</v>
      </c>
      <c r="P125" s="27">
        <f t="shared" si="12"/>
        <v>0</v>
      </c>
    </row>
    <row r="126" spans="1:16">
      <c r="A126" s="39" t="s">
        <v>288</v>
      </c>
      <c r="C126" s="26">
        <f t="shared" si="10"/>
        <v>3072.3</v>
      </c>
      <c r="D126" s="26">
        <f t="shared" si="10"/>
        <v>3072.3</v>
      </c>
      <c r="E126" s="26">
        <f t="shared" si="10"/>
        <v>3.0999999999999999E-3</v>
      </c>
      <c r="F126" s="26">
        <f t="shared" si="10"/>
        <v>3078.1</v>
      </c>
      <c r="G126" s="26">
        <f t="shared" si="11"/>
        <v>6</v>
      </c>
      <c r="H126" s="26">
        <f t="shared" si="10"/>
        <v>3073</v>
      </c>
      <c r="I126" s="26">
        <f t="shared" si="11"/>
        <v>6</v>
      </c>
      <c r="J126" s="26">
        <f t="shared" si="10"/>
        <v>3072.3</v>
      </c>
      <c r="K126" s="26">
        <f t="shared" si="12"/>
        <v>0.55910000000000015</v>
      </c>
      <c r="M126" s="27">
        <f t="shared" si="12"/>
        <v>0</v>
      </c>
      <c r="N126" s="27">
        <f t="shared" si="12"/>
        <v>0.18695568964695969</v>
      </c>
      <c r="O126" s="27">
        <f t="shared" si="12"/>
        <v>2.2657690000782833E-2</v>
      </c>
      <c r="P126" s="27">
        <f t="shared" si="12"/>
        <v>0</v>
      </c>
    </row>
    <row r="127" spans="1:16">
      <c r="A127" s="39" t="s">
        <v>289</v>
      </c>
      <c r="C127" s="26">
        <f t="shared" si="10"/>
        <v>3504.3</v>
      </c>
      <c r="D127" s="26">
        <f t="shared" si="10"/>
        <v>3504.3</v>
      </c>
      <c r="E127" s="26">
        <f t="shared" si="10"/>
        <v>2.64E-2</v>
      </c>
      <c r="F127" s="26">
        <f t="shared" si="10"/>
        <v>3541.3</v>
      </c>
      <c r="G127" s="26">
        <f t="shared" si="11"/>
        <v>3.75</v>
      </c>
      <c r="H127" s="26">
        <f t="shared" si="10"/>
        <v>3565.6</v>
      </c>
      <c r="I127" s="26">
        <f t="shared" si="11"/>
        <v>3.7515999999999998</v>
      </c>
      <c r="J127" s="26">
        <f t="shared" si="10"/>
        <v>3504.3</v>
      </c>
      <c r="K127" s="26">
        <f t="shared" si="12"/>
        <v>0.33840000000000003</v>
      </c>
      <c r="M127" s="27">
        <f t="shared" si="12"/>
        <v>0</v>
      </c>
      <c r="N127" s="27">
        <f t="shared" si="12"/>
        <v>1.0557244226547451</v>
      </c>
      <c r="O127" s="27">
        <f t="shared" si="12"/>
        <v>1.7475311681676</v>
      </c>
      <c r="P127" s="27">
        <f t="shared" si="12"/>
        <v>0</v>
      </c>
    </row>
    <row r="128" spans="1:16">
      <c r="A128" s="39" t="s">
        <v>290</v>
      </c>
      <c r="C128" s="26">
        <f t="shared" si="10"/>
        <v>4509.3999999999996</v>
      </c>
      <c r="D128" s="26">
        <f t="shared" si="10"/>
        <v>4509.3999999999996</v>
      </c>
      <c r="E128" s="26">
        <f t="shared" si="10"/>
        <v>2.8300000000000002E-2</v>
      </c>
      <c r="F128" s="26">
        <f t="shared" si="10"/>
        <v>4553.8999999999996</v>
      </c>
      <c r="G128" s="26">
        <f t="shared" si="11"/>
        <v>7.5</v>
      </c>
      <c r="H128" s="26">
        <f t="shared" si="10"/>
        <v>4571.1000000000004</v>
      </c>
      <c r="I128" s="26">
        <f t="shared" si="11"/>
        <v>7.5</v>
      </c>
      <c r="J128" s="26">
        <f t="shared" si="10"/>
        <v>4509.3999999999996</v>
      </c>
      <c r="K128" s="26">
        <f t="shared" si="12"/>
        <v>0.40120000000000006</v>
      </c>
      <c r="M128" s="27">
        <f t="shared" si="12"/>
        <v>0</v>
      </c>
      <c r="N128" s="27">
        <f t="shared" si="12"/>
        <v>0.99114808023331524</v>
      </c>
      <c r="O128" s="27">
        <f t="shared" si="12"/>
        <v>1.3713741856419168</v>
      </c>
      <c r="P128" s="27">
        <f t="shared" si="12"/>
        <v>0</v>
      </c>
    </row>
    <row r="129" spans="1:16">
      <c r="A129" s="39" t="s">
        <v>291</v>
      </c>
      <c r="C129" s="26">
        <f t="shared" si="10"/>
        <v>6141.7</v>
      </c>
      <c r="D129" s="26">
        <f t="shared" si="10"/>
        <v>6141.7</v>
      </c>
      <c r="E129" s="26">
        <f t="shared" si="10"/>
        <v>3.3100000000000004E-2</v>
      </c>
      <c r="F129" s="26">
        <f t="shared" si="10"/>
        <v>6189.2</v>
      </c>
      <c r="G129" s="26">
        <f t="shared" si="11"/>
        <v>15</v>
      </c>
      <c r="H129" s="26">
        <f t="shared" si="10"/>
        <v>6218.8</v>
      </c>
      <c r="I129" s="26">
        <f t="shared" si="11"/>
        <v>15</v>
      </c>
      <c r="J129" s="26">
        <f t="shared" si="10"/>
        <v>6141.7</v>
      </c>
      <c r="K129" s="26">
        <f t="shared" si="12"/>
        <v>1.2466999999999999</v>
      </c>
      <c r="M129" s="27">
        <f t="shared" si="12"/>
        <v>0</v>
      </c>
      <c r="N129" s="27">
        <f t="shared" si="12"/>
        <v>0.7715561192951198</v>
      </c>
      <c r="O129" s="27">
        <f t="shared" si="12"/>
        <v>1.2550312939088477</v>
      </c>
      <c r="P129" s="27">
        <f t="shared" si="12"/>
        <v>0</v>
      </c>
    </row>
    <row r="130" spans="1:16">
      <c r="A130" s="39" t="s">
        <v>292</v>
      </c>
      <c r="C130" s="26">
        <f t="shared" si="10"/>
        <v>6666.1</v>
      </c>
      <c r="D130" s="26">
        <f t="shared" si="10"/>
        <v>6666.1</v>
      </c>
      <c r="E130" s="26">
        <f t="shared" si="10"/>
        <v>8.2799999999999999E-2</v>
      </c>
      <c r="F130" s="26">
        <f t="shared" si="10"/>
        <v>6823.2</v>
      </c>
      <c r="G130" s="26">
        <f t="shared" si="11"/>
        <v>7.5</v>
      </c>
      <c r="H130" s="26">
        <f t="shared" si="10"/>
        <v>6933.8</v>
      </c>
      <c r="I130" s="26">
        <f t="shared" si="11"/>
        <v>7.5</v>
      </c>
      <c r="J130" s="26">
        <f t="shared" si="10"/>
        <v>6666.1</v>
      </c>
      <c r="K130" s="26">
        <f t="shared" si="12"/>
        <v>0.63060000000000005</v>
      </c>
      <c r="M130" s="27">
        <f t="shared" si="12"/>
        <v>0</v>
      </c>
      <c r="N130" s="27">
        <f t="shared" si="12"/>
        <v>2.3577025711152038</v>
      </c>
      <c r="O130" s="27">
        <f t="shared" si="12"/>
        <v>4.0144722279832266</v>
      </c>
      <c r="P130" s="27">
        <f t="shared" si="12"/>
        <v>0</v>
      </c>
    </row>
    <row r="131" spans="1:16">
      <c r="A131" s="39" t="s">
        <v>169</v>
      </c>
      <c r="C131" s="26">
        <f t="shared" si="10"/>
        <v>8486.1</v>
      </c>
      <c r="D131" s="26">
        <f t="shared" si="10"/>
        <v>8486.1</v>
      </c>
      <c r="E131" s="26">
        <f t="shared" si="10"/>
        <v>0.1031</v>
      </c>
      <c r="F131" s="26">
        <f t="shared" si="10"/>
        <v>8644.2000000000007</v>
      </c>
      <c r="G131" s="26">
        <f t="shared" si="11"/>
        <v>15</v>
      </c>
      <c r="H131" s="26">
        <f t="shared" si="10"/>
        <v>8749.4</v>
      </c>
      <c r="I131" s="26">
        <f t="shared" si="11"/>
        <v>15</v>
      </c>
      <c r="J131" s="26">
        <f t="shared" si="10"/>
        <v>8486.1</v>
      </c>
      <c r="K131" s="26">
        <f t="shared" si="12"/>
        <v>1.2603</v>
      </c>
      <c r="M131" s="27">
        <f t="shared" si="12"/>
        <v>0</v>
      </c>
      <c r="N131" s="27">
        <f t="shared" si="12"/>
        <v>1.8621924672718859</v>
      </c>
      <c r="O131" s="27">
        <f t="shared" si="12"/>
        <v>3.1037608731033779</v>
      </c>
      <c r="P131" s="27">
        <f t="shared" si="12"/>
        <v>0</v>
      </c>
    </row>
    <row r="132" spans="1:16">
      <c r="A132" s="39" t="s">
        <v>170</v>
      </c>
      <c r="C132" s="26">
        <f t="shared" si="10"/>
        <v>11156.3</v>
      </c>
      <c r="D132" s="26">
        <f t="shared" si="10"/>
        <v>11156.3</v>
      </c>
      <c r="E132" s="26">
        <f t="shared" si="10"/>
        <v>8.4199999999999997E-2</v>
      </c>
      <c r="F132" s="26">
        <f t="shared" si="10"/>
        <v>11352.6</v>
      </c>
      <c r="G132" s="26">
        <f t="shared" si="11"/>
        <v>30</v>
      </c>
      <c r="H132" s="26">
        <f t="shared" si="10"/>
        <v>11503.9</v>
      </c>
      <c r="I132" s="26">
        <f t="shared" si="11"/>
        <v>30</v>
      </c>
      <c r="J132" s="26">
        <f t="shared" si="10"/>
        <v>11156.3</v>
      </c>
      <c r="K132" s="26">
        <f t="shared" si="12"/>
        <v>1.9571999999999998</v>
      </c>
      <c r="M132" s="27">
        <f t="shared" si="12"/>
        <v>0</v>
      </c>
      <c r="N132" s="27">
        <f t="shared" si="12"/>
        <v>1.7620769724246266</v>
      </c>
      <c r="O132" s="27">
        <f t="shared" si="12"/>
        <v>3.1176742958282486</v>
      </c>
      <c r="P132" s="27">
        <f t="shared" si="12"/>
        <v>0</v>
      </c>
    </row>
    <row r="133" spans="1:16">
      <c r="A133" s="39" t="s">
        <v>171</v>
      </c>
      <c r="C133" s="26">
        <f t="shared" si="10"/>
        <v>16121.9</v>
      </c>
      <c r="D133" s="26">
        <f t="shared" si="10"/>
        <v>16124.9</v>
      </c>
      <c r="E133" s="26">
        <f t="shared" si="10"/>
        <v>0.51400000000000001</v>
      </c>
      <c r="F133" s="26">
        <f t="shared" si="10"/>
        <v>16611.3</v>
      </c>
      <c r="G133" s="26">
        <f t="shared" si="11"/>
        <v>30</v>
      </c>
      <c r="H133" s="26">
        <f t="shared" si="10"/>
        <v>16925.900000000001</v>
      </c>
      <c r="I133" s="26">
        <f t="shared" si="11"/>
        <v>30.0016</v>
      </c>
      <c r="J133" s="26">
        <f t="shared" si="10"/>
        <v>16121.9</v>
      </c>
      <c r="K133" s="26">
        <f t="shared" si="12"/>
        <v>4.9980000000000002</v>
      </c>
      <c r="M133" s="27">
        <f t="shared" si="12"/>
        <v>1.8589069348730128E-2</v>
      </c>
      <c r="N133" s="27">
        <f t="shared" si="12"/>
        <v>3.0361469328235016</v>
      </c>
      <c r="O133" s="27">
        <f t="shared" si="12"/>
        <v>4.9880855176607097</v>
      </c>
      <c r="P133" s="27">
        <f t="shared" si="12"/>
        <v>0</v>
      </c>
    </row>
    <row r="134" spans="1:16">
      <c r="A134" s="39" t="s">
        <v>172</v>
      </c>
      <c r="C134" s="26">
        <f t="shared" si="10"/>
        <v>20797.2</v>
      </c>
      <c r="D134" s="26">
        <f t="shared" si="10"/>
        <v>20803.900000000001</v>
      </c>
      <c r="E134" s="26">
        <f t="shared" si="10"/>
        <v>0.54059999999999997</v>
      </c>
      <c r="F134" s="26">
        <f t="shared" si="10"/>
        <v>21295.7</v>
      </c>
      <c r="G134" s="26">
        <f t="shared" si="11"/>
        <v>60</v>
      </c>
      <c r="H134" s="26">
        <f t="shared" si="10"/>
        <v>21682.3</v>
      </c>
      <c r="I134" s="26">
        <f t="shared" si="11"/>
        <v>60.001599999999996</v>
      </c>
      <c r="J134" s="26">
        <f t="shared" si="10"/>
        <v>20797.2</v>
      </c>
      <c r="K134" s="26">
        <f t="shared" si="12"/>
        <v>7.3369999999999989</v>
      </c>
      <c r="M134" s="27">
        <f t="shared" si="12"/>
        <v>3.2189711056956692E-2</v>
      </c>
      <c r="N134" s="27">
        <f t="shared" si="12"/>
        <v>2.3970283196591793</v>
      </c>
      <c r="O134" s="27">
        <f t="shared" si="12"/>
        <v>4.2566696460607334</v>
      </c>
      <c r="P134" s="27">
        <f t="shared" si="12"/>
        <v>0</v>
      </c>
    </row>
    <row r="135" spans="1:16" ht="16" thickBot="1">
      <c r="A135" s="40" t="s">
        <v>297</v>
      </c>
      <c r="C135" s="26">
        <f t="shared" si="10"/>
        <v>48799.4</v>
      </c>
      <c r="D135" s="26">
        <f t="shared" si="10"/>
        <v>48800</v>
      </c>
      <c r="E135" s="26">
        <f t="shared" si="10"/>
        <v>4.7843999999999998</v>
      </c>
      <c r="F135" s="26">
        <f t="shared" si="10"/>
        <v>50736.9</v>
      </c>
      <c r="G135" s="26">
        <f t="shared" si="11"/>
        <v>150</v>
      </c>
      <c r="H135" s="26">
        <f t="shared" si="10"/>
        <v>51413.7</v>
      </c>
      <c r="I135" s="26">
        <f t="shared" si="11"/>
        <v>150.1343</v>
      </c>
      <c r="J135" s="26">
        <f t="shared" si="10"/>
        <v>48799.4</v>
      </c>
      <c r="K135" s="26">
        <f t="shared" si="12"/>
        <v>68.941800000000001</v>
      </c>
      <c r="M135" s="27">
        <f t="shared" si="12"/>
        <v>1.2280048764364074E-3</v>
      </c>
      <c r="N135" s="27">
        <f t="shared" si="12"/>
        <v>3.9700938023318715</v>
      </c>
      <c r="O135" s="27">
        <f t="shared" si="12"/>
        <v>5.3573910501789808</v>
      </c>
      <c r="P135" s="27">
        <f t="shared" si="12"/>
        <v>0</v>
      </c>
    </row>
  </sheetData>
  <phoneticPr fontId="2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9"/>
  <sheetViews>
    <sheetView topLeftCell="A13" zoomScaleNormal="100" workbookViewId="0">
      <selection activeCell="O32" sqref="O32"/>
    </sheetView>
  </sheetViews>
  <sheetFormatPr defaultColWidth="9.125" defaultRowHeight="13.7"/>
  <cols>
    <col min="1" max="1" width="6" style="21" customWidth="1"/>
    <col min="2" max="2" width="6" style="19" customWidth="1"/>
    <col min="3" max="3" width="7.3125" style="20" customWidth="1"/>
    <col min="4" max="4" width="9.125" style="19"/>
    <col min="5" max="5" width="6.5625" style="19" customWidth="1"/>
    <col min="6" max="6" width="7.875" style="19" customWidth="1"/>
    <col min="7" max="7" width="8.6875" style="19" customWidth="1"/>
    <col min="8" max="8" width="8.125" style="19" customWidth="1"/>
    <col min="9" max="9" width="9" style="19" customWidth="1"/>
    <col min="10" max="10" width="8.875" style="19" customWidth="1"/>
    <col min="11" max="11" width="6.125" style="19" customWidth="1"/>
    <col min="12" max="12" width="9.5625" style="19" customWidth="1"/>
    <col min="13" max="13" width="6.6875" style="19" customWidth="1"/>
    <col min="14" max="14" width="8.875" style="125" customWidth="1"/>
    <col min="15" max="15" width="8.4375" style="125" customWidth="1"/>
    <col min="16" max="16" width="11.3125" style="19" customWidth="1"/>
    <col min="17" max="17" width="6.125" style="19" customWidth="1"/>
    <col min="18" max="18" width="1.5625" style="20" customWidth="1"/>
    <col min="19" max="19" width="7.3125" style="20" customWidth="1"/>
    <col min="20" max="20" width="7.4375" style="20" customWidth="1"/>
    <col min="21" max="21" width="7.5625" style="20" customWidth="1"/>
    <col min="22" max="22" width="7.3125" style="20" customWidth="1"/>
    <col min="23" max="23" width="8" style="20" customWidth="1"/>
    <col min="24" max="24" width="7.3125" style="20" customWidth="1"/>
    <col min="25" max="25" width="6.125" style="20" customWidth="1"/>
    <col min="26" max="26" width="7" style="20" customWidth="1"/>
    <col min="27" max="27" width="6.6875" style="20" customWidth="1"/>
    <col min="28" max="28" width="7" style="20" customWidth="1"/>
    <col min="29" max="29" width="5.5625" style="20" customWidth="1"/>
    <col min="30" max="30" width="6.3125" style="20" customWidth="1"/>
    <col min="31" max="16384" width="9.125" style="20"/>
  </cols>
  <sheetData>
    <row r="1" spans="1:23" s="18" customFormat="1" ht="30" customHeight="1">
      <c r="A1" s="17"/>
      <c r="B1" s="16"/>
      <c r="C1" s="18" t="s">
        <v>246</v>
      </c>
      <c r="D1" s="16" t="s">
        <v>248</v>
      </c>
      <c r="E1" s="16" t="s">
        <v>249</v>
      </c>
      <c r="F1" s="16" t="s">
        <v>251</v>
      </c>
      <c r="G1" s="16" t="s">
        <v>249</v>
      </c>
      <c r="H1" s="16" t="s">
        <v>252</v>
      </c>
      <c r="I1" s="16" t="s">
        <v>249</v>
      </c>
      <c r="J1" s="16" t="s">
        <v>254</v>
      </c>
      <c r="K1" s="16" t="s">
        <v>249</v>
      </c>
      <c r="L1" s="16" t="s">
        <v>255</v>
      </c>
      <c r="M1" s="16" t="s">
        <v>249</v>
      </c>
      <c r="N1" s="106" t="s">
        <v>318</v>
      </c>
      <c r="O1" s="107" t="s">
        <v>249</v>
      </c>
      <c r="P1" s="16" t="s">
        <v>299</v>
      </c>
      <c r="Q1" s="16" t="s">
        <v>258</v>
      </c>
      <c r="S1" s="18" t="s">
        <v>259</v>
      </c>
      <c r="T1" s="18" t="s">
        <v>260</v>
      </c>
      <c r="U1" s="18" t="s">
        <v>261</v>
      </c>
      <c r="V1" s="18" t="s">
        <v>262</v>
      </c>
      <c r="W1" s="18" t="s">
        <v>263</v>
      </c>
    </row>
    <row r="2" spans="1:23" ht="14.25" customHeight="1">
      <c r="A2" s="35" t="s">
        <v>285</v>
      </c>
      <c r="B2" s="19" t="s">
        <v>286</v>
      </c>
      <c r="C2" s="20">
        <f>MIN(D2,F2,H2,J2,L2,N2,P2)</f>
        <v>1583</v>
      </c>
      <c r="D2" s="19">
        <v>1658</v>
      </c>
      <c r="E2" s="19">
        <v>0</v>
      </c>
      <c r="F2" s="19">
        <v>1658</v>
      </c>
      <c r="G2" s="19">
        <v>16</v>
      </c>
      <c r="H2" s="19">
        <v>1638</v>
      </c>
      <c r="I2" s="19">
        <v>16</v>
      </c>
      <c r="J2" s="19">
        <v>1645</v>
      </c>
      <c r="K2" s="19">
        <v>15</v>
      </c>
      <c r="L2" s="19">
        <v>1704</v>
      </c>
      <c r="M2" s="19">
        <v>31</v>
      </c>
      <c r="N2" s="125">
        <v>1583</v>
      </c>
      <c r="O2" s="125">
        <v>47</v>
      </c>
      <c r="P2" s="44">
        <v>1583</v>
      </c>
      <c r="Q2" s="102">
        <v>0.14000000000000001</v>
      </c>
      <c r="S2" s="25">
        <f>(D2-$C2)/$C2*100</f>
        <v>4.7378395451674038</v>
      </c>
      <c r="T2" s="25">
        <f>(F2-$C2)/$C2*100</f>
        <v>4.7378395451674038</v>
      </c>
      <c r="U2" s="25">
        <f>(H2-$C2)/$C2*100</f>
        <v>3.4744156664560961</v>
      </c>
      <c r="V2" s="25">
        <f>(J2-$C2)/$C2*100</f>
        <v>3.9166140240050535</v>
      </c>
      <c r="W2" s="25">
        <f>(L2-$C2)/$C2*100</f>
        <v>7.6437144662034111</v>
      </c>
    </row>
    <row r="3" spans="1:23" ht="15.7">
      <c r="A3" s="35" t="s">
        <v>285</v>
      </c>
      <c r="B3" s="19" t="s">
        <v>1</v>
      </c>
      <c r="C3" s="20">
        <f t="shared" ref="C3:C66" si="0">MIN(D3,F3,H3,J3,L3,N3,P3)</f>
        <v>1602</v>
      </c>
      <c r="D3" s="19">
        <v>1695</v>
      </c>
      <c r="E3" s="19">
        <v>0</v>
      </c>
      <c r="F3" s="19">
        <v>1695</v>
      </c>
      <c r="G3" s="19">
        <v>0</v>
      </c>
      <c r="H3" s="19">
        <v>1720</v>
      </c>
      <c r="I3" s="19">
        <v>16</v>
      </c>
      <c r="J3" s="19">
        <v>1648</v>
      </c>
      <c r="K3" s="19">
        <v>16</v>
      </c>
      <c r="L3" s="19">
        <v>1732</v>
      </c>
      <c r="M3" s="19">
        <v>15</v>
      </c>
      <c r="N3" s="125">
        <v>1602</v>
      </c>
      <c r="O3" s="125">
        <v>31</v>
      </c>
      <c r="P3" s="44">
        <v>1602</v>
      </c>
      <c r="Q3" s="102">
        <v>0.109</v>
      </c>
      <c r="S3" s="25">
        <f t="shared" ref="S3:S66" si="1">(D3-$C3)/$C3*100</f>
        <v>5.8052434456928843</v>
      </c>
      <c r="T3" s="25">
        <f t="shared" ref="T3:T66" si="2">(F3-$C3)/$C3*100</f>
        <v>5.8052434456928843</v>
      </c>
      <c r="U3" s="25">
        <f t="shared" ref="U3:U66" si="3">(H3-$C3)/$C3*100</f>
        <v>7.3657927590511862</v>
      </c>
      <c r="V3" s="25">
        <f t="shared" ref="V3:V66" si="4">(J3-$C3)/$C3*100</f>
        <v>2.8714107365792758</v>
      </c>
      <c r="W3" s="25">
        <f t="shared" ref="W3:W66" si="5">(L3-$C3)/$C3*100</f>
        <v>8.1148564294631722</v>
      </c>
    </row>
    <row r="4" spans="1:23" ht="15.7">
      <c r="A4" s="35" t="s">
        <v>285</v>
      </c>
      <c r="B4" s="19" t="s">
        <v>2</v>
      </c>
      <c r="C4" s="20">
        <f t="shared" si="0"/>
        <v>1547</v>
      </c>
      <c r="D4" s="19">
        <v>1573</v>
      </c>
      <c r="E4" s="19">
        <v>0</v>
      </c>
      <c r="F4" s="19">
        <v>1573</v>
      </c>
      <c r="G4" s="19">
        <v>15</v>
      </c>
      <c r="H4" s="19">
        <v>1706</v>
      </c>
      <c r="I4" s="19">
        <v>0</v>
      </c>
      <c r="J4" s="19">
        <v>1609</v>
      </c>
      <c r="K4" s="19">
        <v>0</v>
      </c>
      <c r="L4" s="19">
        <v>1633</v>
      </c>
      <c r="M4" s="19">
        <v>0</v>
      </c>
      <c r="N4" s="125">
        <v>1557</v>
      </c>
      <c r="O4" s="125">
        <v>16</v>
      </c>
      <c r="P4" s="44">
        <v>1547</v>
      </c>
      <c r="Q4" s="102">
        <v>0.14000000000000001</v>
      </c>
      <c r="S4" s="25">
        <f t="shared" si="1"/>
        <v>1.680672268907563</v>
      </c>
      <c r="T4" s="25">
        <f t="shared" si="2"/>
        <v>1.680672268907563</v>
      </c>
      <c r="U4" s="25">
        <f t="shared" si="3"/>
        <v>10.277957336780865</v>
      </c>
      <c r="V4" s="25">
        <f t="shared" si="4"/>
        <v>4.0077569489334195</v>
      </c>
      <c r="W4" s="25">
        <f t="shared" si="5"/>
        <v>5.5591467356173236</v>
      </c>
    </row>
    <row r="5" spans="1:23" ht="15.7">
      <c r="A5" s="35" t="s">
        <v>285</v>
      </c>
      <c r="B5" s="19" t="s">
        <v>3</v>
      </c>
      <c r="C5" s="20">
        <f t="shared" si="0"/>
        <v>1679</v>
      </c>
      <c r="D5" s="19">
        <v>1710</v>
      </c>
      <c r="E5" s="19">
        <v>0</v>
      </c>
      <c r="F5" s="19">
        <v>1710</v>
      </c>
      <c r="G5" s="19">
        <v>0</v>
      </c>
      <c r="H5" s="19">
        <v>1831</v>
      </c>
      <c r="I5" s="19">
        <v>0</v>
      </c>
      <c r="J5" s="19">
        <v>1716</v>
      </c>
      <c r="K5" s="19">
        <v>0</v>
      </c>
      <c r="L5" s="19">
        <v>1752</v>
      </c>
      <c r="M5" s="19">
        <v>0</v>
      </c>
      <c r="N5" s="125">
        <v>1684</v>
      </c>
      <c r="O5" s="125">
        <v>31</v>
      </c>
      <c r="P5" s="44">
        <v>1679</v>
      </c>
      <c r="Q5" s="102">
        <v>0.14000000000000001</v>
      </c>
      <c r="S5" s="25">
        <f t="shared" si="1"/>
        <v>1.8463371054198929</v>
      </c>
      <c r="T5" s="25">
        <f t="shared" si="2"/>
        <v>1.8463371054198929</v>
      </c>
      <c r="U5" s="25">
        <f t="shared" si="3"/>
        <v>9.0530077427039899</v>
      </c>
      <c r="V5" s="25">
        <f t="shared" si="4"/>
        <v>2.2036926742108398</v>
      </c>
      <c r="W5" s="25">
        <f t="shared" si="5"/>
        <v>4.3478260869565215</v>
      </c>
    </row>
    <row r="6" spans="1:23" ht="15.7">
      <c r="A6" s="35" t="s">
        <v>285</v>
      </c>
      <c r="B6" s="19" t="s">
        <v>4</v>
      </c>
      <c r="C6" s="20">
        <f t="shared" si="0"/>
        <v>1557</v>
      </c>
      <c r="D6" s="19">
        <v>1619</v>
      </c>
      <c r="E6" s="19">
        <v>0</v>
      </c>
      <c r="F6" s="19">
        <v>1619</v>
      </c>
      <c r="G6" s="19">
        <v>0</v>
      </c>
      <c r="H6" s="19">
        <v>1676</v>
      </c>
      <c r="I6" s="19">
        <v>0</v>
      </c>
      <c r="J6" s="19">
        <v>1613</v>
      </c>
      <c r="K6" s="19">
        <v>0</v>
      </c>
      <c r="L6" s="19">
        <v>1653</v>
      </c>
      <c r="M6" s="19">
        <v>0</v>
      </c>
      <c r="N6" s="125">
        <v>1557</v>
      </c>
      <c r="O6" s="125">
        <v>16</v>
      </c>
      <c r="P6" s="44">
        <v>1557</v>
      </c>
      <c r="Q6" s="102">
        <v>0.15600000000000003</v>
      </c>
      <c r="S6" s="25">
        <f t="shared" si="1"/>
        <v>3.9820166987797041</v>
      </c>
      <c r="T6" s="25">
        <f t="shared" si="2"/>
        <v>3.9820166987797041</v>
      </c>
      <c r="U6" s="25">
        <f t="shared" si="3"/>
        <v>7.642903018625562</v>
      </c>
      <c r="V6" s="25">
        <f t="shared" si="4"/>
        <v>3.5966602440590876</v>
      </c>
      <c r="W6" s="25">
        <f t="shared" si="5"/>
        <v>6.1657032755298653</v>
      </c>
    </row>
    <row r="7" spans="1:23" ht="15.7">
      <c r="A7" s="35" t="s">
        <v>285</v>
      </c>
      <c r="B7" s="19" t="s">
        <v>5</v>
      </c>
      <c r="C7" s="20">
        <f t="shared" si="0"/>
        <v>1569</v>
      </c>
      <c r="D7" s="19">
        <v>1599</v>
      </c>
      <c r="E7" s="19">
        <v>0</v>
      </c>
      <c r="F7" s="19">
        <v>1599</v>
      </c>
      <c r="G7" s="19">
        <v>0</v>
      </c>
      <c r="H7" s="19">
        <v>1650</v>
      </c>
      <c r="I7" s="19">
        <v>0</v>
      </c>
      <c r="J7" s="19">
        <v>1642</v>
      </c>
      <c r="K7" s="19">
        <v>0</v>
      </c>
      <c r="L7" s="19">
        <v>1645</v>
      </c>
      <c r="M7" s="19">
        <v>0</v>
      </c>
      <c r="N7" s="125">
        <v>1583</v>
      </c>
      <c r="O7" s="125">
        <v>32</v>
      </c>
      <c r="P7" s="44">
        <v>1569</v>
      </c>
      <c r="Q7" s="102">
        <v>0.124</v>
      </c>
      <c r="S7" s="25">
        <f t="shared" si="1"/>
        <v>1.9120458891013385</v>
      </c>
      <c r="T7" s="25">
        <f t="shared" si="2"/>
        <v>1.9120458891013385</v>
      </c>
      <c r="U7" s="25">
        <f t="shared" si="3"/>
        <v>5.1625239005736141</v>
      </c>
      <c r="V7" s="25">
        <f t="shared" si="4"/>
        <v>4.6526449968132573</v>
      </c>
      <c r="W7" s="25">
        <f t="shared" si="5"/>
        <v>4.8438495857233903</v>
      </c>
    </row>
    <row r="8" spans="1:23" ht="15.7">
      <c r="A8" s="35" t="s">
        <v>285</v>
      </c>
      <c r="B8" s="19" t="s">
        <v>6</v>
      </c>
      <c r="C8" s="20">
        <f t="shared" si="0"/>
        <v>1576</v>
      </c>
      <c r="D8" s="19">
        <v>1605</v>
      </c>
      <c r="E8" s="19">
        <v>0</v>
      </c>
      <c r="F8" s="19">
        <v>1605</v>
      </c>
      <c r="G8" s="19">
        <v>0</v>
      </c>
      <c r="H8" s="19">
        <v>1691</v>
      </c>
      <c r="I8" s="19">
        <v>16</v>
      </c>
      <c r="J8" s="19">
        <v>1624</v>
      </c>
      <c r="K8" s="19">
        <v>0</v>
      </c>
      <c r="L8" s="19">
        <v>1681</v>
      </c>
      <c r="M8" s="19">
        <v>0</v>
      </c>
      <c r="N8" s="125">
        <v>1580</v>
      </c>
      <c r="O8" s="125">
        <v>16</v>
      </c>
      <c r="P8" s="44">
        <v>1576</v>
      </c>
      <c r="Q8" s="102">
        <v>0.218</v>
      </c>
      <c r="S8" s="25">
        <f t="shared" si="1"/>
        <v>1.8401015228426396</v>
      </c>
      <c r="T8" s="25">
        <f t="shared" si="2"/>
        <v>1.8401015228426396</v>
      </c>
      <c r="U8" s="25">
        <f t="shared" si="3"/>
        <v>7.2969543147208116</v>
      </c>
      <c r="V8" s="25">
        <f t="shared" si="4"/>
        <v>3.0456852791878175</v>
      </c>
      <c r="W8" s="25">
        <f t="shared" si="5"/>
        <v>6.6624365482233507</v>
      </c>
    </row>
    <row r="9" spans="1:23" ht="15.7">
      <c r="A9" s="35" t="s">
        <v>285</v>
      </c>
      <c r="B9" s="19" t="s">
        <v>7</v>
      </c>
      <c r="C9" s="20">
        <f t="shared" si="0"/>
        <v>1583</v>
      </c>
      <c r="D9" s="19">
        <v>1594</v>
      </c>
      <c r="E9" s="19">
        <v>0</v>
      </c>
      <c r="F9" s="19">
        <v>1594</v>
      </c>
      <c r="G9" s="19">
        <v>0</v>
      </c>
      <c r="H9" s="19">
        <v>1625</v>
      </c>
      <c r="I9" s="19">
        <v>0</v>
      </c>
      <c r="J9" s="19">
        <v>1656</v>
      </c>
      <c r="K9" s="19">
        <v>0</v>
      </c>
      <c r="L9" s="19">
        <v>1675</v>
      </c>
      <c r="M9" s="19">
        <v>0</v>
      </c>
      <c r="N9" s="125">
        <v>1594</v>
      </c>
      <c r="O9" s="125">
        <v>31</v>
      </c>
      <c r="P9" s="44">
        <v>1583</v>
      </c>
      <c r="Q9" s="102">
        <v>0.125</v>
      </c>
      <c r="S9" s="25">
        <f t="shared" si="1"/>
        <v>0.6948831332912192</v>
      </c>
      <c r="T9" s="25">
        <f t="shared" si="2"/>
        <v>0.6948831332912192</v>
      </c>
      <c r="U9" s="25">
        <f t="shared" si="3"/>
        <v>2.6531901452937463</v>
      </c>
      <c r="V9" s="25">
        <f t="shared" si="4"/>
        <v>4.6114971572962729</v>
      </c>
      <c r="W9" s="25">
        <f t="shared" si="5"/>
        <v>5.8117498420720146</v>
      </c>
    </row>
    <row r="10" spans="1:23" ht="15.7">
      <c r="A10" s="35" t="s">
        <v>285</v>
      </c>
      <c r="B10" s="19" t="s">
        <v>8</v>
      </c>
      <c r="C10" s="20">
        <f t="shared" si="0"/>
        <v>1562</v>
      </c>
      <c r="D10" s="19">
        <v>1575</v>
      </c>
      <c r="E10" s="19">
        <v>0</v>
      </c>
      <c r="F10" s="19">
        <v>1575</v>
      </c>
      <c r="G10" s="19">
        <v>0</v>
      </c>
      <c r="H10" s="19">
        <v>1685</v>
      </c>
      <c r="I10" s="19">
        <v>0</v>
      </c>
      <c r="J10" s="19">
        <v>1624</v>
      </c>
      <c r="K10" s="19">
        <v>0</v>
      </c>
      <c r="L10" s="19">
        <v>1597</v>
      </c>
      <c r="M10" s="19">
        <v>0</v>
      </c>
      <c r="N10" s="125">
        <v>1573</v>
      </c>
      <c r="O10" s="125">
        <v>32</v>
      </c>
      <c r="P10" s="44">
        <v>1562</v>
      </c>
      <c r="Q10" s="102">
        <v>0.109</v>
      </c>
      <c r="S10" s="25">
        <f t="shared" si="1"/>
        <v>0.83226632522407173</v>
      </c>
      <c r="T10" s="25">
        <f t="shared" si="2"/>
        <v>0.83226632522407173</v>
      </c>
      <c r="U10" s="25">
        <f t="shared" si="3"/>
        <v>7.8745198463508315</v>
      </c>
      <c r="V10" s="25">
        <f t="shared" si="4"/>
        <v>3.9692701664532648</v>
      </c>
      <c r="W10" s="25">
        <f t="shared" si="5"/>
        <v>2.2407170294494239</v>
      </c>
    </row>
    <row r="11" spans="1:23" ht="15.7">
      <c r="A11" s="35" t="s">
        <v>285</v>
      </c>
      <c r="B11" s="19" t="s">
        <v>9</v>
      </c>
      <c r="C11" s="20">
        <f t="shared" si="0"/>
        <v>1483</v>
      </c>
      <c r="D11" s="19">
        <v>1538</v>
      </c>
      <c r="E11" s="19">
        <v>0</v>
      </c>
      <c r="F11" s="19">
        <v>1538</v>
      </c>
      <c r="G11" s="19">
        <v>0</v>
      </c>
      <c r="H11" s="19">
        <v>1602</v>
      </c>
      <c r="I11" s="19">
        <v>0</v>
      </c>
      <c r="J11" s="19">
        <v>1519</v>
      </c>
      <c r="K11" s="19">
        <v>0</v>
      </c>
      <c r="L11" s="19">
        <v>1542</v>
      </c>
      <c r="M11" s="19">
        <v>0</v>
      </c>
      <c r="N11" s="125">
        <v>1496</v>
      </c>
      <c r="O11" s="125">
        <v>32</v>
      </c>
      <c r="P11" s="44">
        <v>1483</v>
      </c>
      <c r="Q11" s="102">
        <v>9.2999999999999999E-2</v>
      </c>
      <c r="S11" s="25">
        <f t="shared" si="1"/>
        <v>3.7086985839514495</v>
      </c>
      <c r="T11" s="25">
        <f t="shared" si="2"/>
        <v>3.7086985839514495</v>
      </c>
      <c r="U11" s="25">
        <f t="shared" si="3"/>
        <v>8.024275118004045</v>
      </c>
      <c r="V11" s="25">
        <f t="shared" si="4"/>
        <v>2.4275118004045853</v>
      </c>
      <c r="W11" s="25">
        <f t="shared" si="5"/>
        <v>3.9784221173297372</v>
      </c>
    </row>
    <row r="12" spans="1:23" ht="15.7">
      <c r="A12" s="36" t="s">
        <v>287</v>
      </c>
      <c r="B12" s="19" t="s">
        <v>10</v>
      </c>
      <c r="C12" s="20">
        <f t="shared" si="0"/>
        <v>2124</v>
      </c>
      <c r="D12" s="19">
        <v>2172</v>
      </c>
      <c r="E12" s="19">
        <v>0</v>
      </c>
      <c r="F12" s="19">
        <v>2172</v>
      </c>
      <c r="G12" s="19">
        <v>15</v>
      </c>
      <c r="H12" s="19">
        <v>2390</v>
      </c>
      <c r="I12" s="19">
        <v>0</v>
      </c>
      <c r="J12" s="19">
        <v>2148</v>
      </c>
      <c r="K12" s="19">
        <v>0</v>
      </c>
      <c r="L12" s="19">
        <v>2390</v>
      </c>
      <c r="M12" s="19">
        <v>0</v>
      </c>
      <c r="N12" s="125">
        <v>2135</v>
      </c>
      <c r="O12" s="125">
        <v>31</v>
      </c>
      <c r="P12" s="44">
        <v>2124</v>
      </c>
      <c r="Q12" s="102">
        <v>0.45300000000000001</v>
      </c>
      <c r="S12" s="25">
        <f t="shared" si="1"/>
        <v>2.2598870056497176</v>
      </c>
      <c r="T12" s="25">
        <f t="shared" si="2"/>
        <v>2.2598870056497176</v>
      </c>
      <c r="U12" s="25">
        <f t="shared" si="3"/>
        <v>12.523540489642185</v>
      </c>
      <c r="V12" s="25">
        <f t="shared" si="4"/>
        <v>1.1299435028248588</v>
      </c>
      <c r="W12" s="25">
        <f t="shared" si="5"/>
        <v>12.523540489642185</v>
      </c>
    </row>
    <row r="13" spans="1:23" ht="15.7">
      <c r="A13" s="36" t="s">
        <v>287</v>
      </c>
      <c r="B13" s="19" t="s">
        <v>11</v>
      </c>
      <c r="C13" s="20">
        <f t="shared" si="0"/>
        <v>2267</v>
      </c>
      <c r="D13" s="19">
        <v>2352</v>
      </c>
      <c r="E13" s="19">
        <v>0</v>
      </c>
      <c r="F13" s="19">
        <v>2352</v>
      </c>
      <c r="G13" s="19">
        <v>0</v>
      </c>
      <c r="H13" s="19">
        <v>2450</v>
      </c>
      <c r="I13" s="19">
        <v>16</v>
      </c>
      <c r="J13" s="19">
        <v>2349</v>
      </c>
      <c r="K13" s="19">
        <v>0</v>
      </c>
      <c r="L13" s="19">
        <v>2450</v>
      </c>
      <c r="M13" s="19">
        <v>0</v>
      </c>
      <c r="N13" s="125">
        <v>2267</v>
      </c>
      <c r="O13" s="125">
        <v>31</v>
      </c>
      <c r="P13" s="44">
        <v>2267</v>
      </c>
      <c r="Q13" s="102">
        <v>0.32800000000000001</v>
      </c>
      <c r="S13" s="25">
        <f t="shared" si="1"/>
        <v>3.7494486104984563</v>
      </c>
      <c r="T13" s="25">
        <f t="shared" si="2"/>
        <v>3.7494486104984563</v>
      </c>
      <c r="U13" s="25">
        <f t="shared" si="3"/>
        <v>8.0723423026025589</v>
      </c>
      <c r="V13" s="25">
        <f t="shared" si="4"/>
        <v>3.6171151301279223</v>
      </c>
      <c r="W13" s="25">
        <f t="shared" si="5"/>
        <v>8.0723423026025589</v>
      </c>
    </row>
    <row r="14" spans="1:23" ht="15.7">
      <c r="A14" s="36" t="s">
        <v>287</v>
      </c>
      <c r="B14" s="19" t="s">
        <v>12</v>
      </c>
      <c r="C14" s="20">
        <f t="shared" si="0"/>
        <v>2024</v>
      </c>
      <c r="D14" s="19">
        <v>2043</v>
      </c>
      <c r="E14" s="19">
        <v>0</v>
      </c>
      <c r="F14" s="19">
        <v>2043</v>
      </c>
      <c r="G14" s="19">
        <v>0</v>
      </c>
      <c r="H14" s="19">
        <v>2035</v>
      </c>
      <c r="I14" s="19">
        <v>0</v>
      </c>
      <c r="J14" s="19">
        <v>2074</v>
      </c>
      <c r="K14" s="19">
        <v>0</v>
      </c>
      <c r="L14" s="19">
        <v>2044</v>
      </c>
      <c r="M14" s="19">
        <v>0</v>
      </c>
      <c r="N14" s="125">
        <v>2034</v>
      </c>
      <c r="O14" s="125">
        <v>31</v>
      </c>
      <c r="P14" s="44">
        <v>2024</v>
      </c>
      <c r="Q14" s="102">
        <v>0.68700000000000006</v>
      </c>
      <c r="S14" s="25">
        <f t="shared" si="1"/>
        <v>0.93873517786561256</v>
      </c>
      <c r="T14" s="25">
        <f t="shared" si="2"/>
        <v>0.93873517786561256</v>
      </c>
      <c r="U14" s="25">
        <f t="shared" si="3"/>
        <v>0.54347826086956519</v>
      </c>
      <c r="V14" s="25">
        <f t="shared" si="4"/>
        <v>2.4703557312252964</v>
      </c>
      <c r="W14" s="25">
        <f t="shared" si="5"/>
        <v>0.98814229249011865</v>
      </c>
    </row>
    <row r="15" spans="1:23" ht="15.7">
      <c r="A15" s="36" t="s">
        <v>287</v>
      </c>
      <c r="B15" s="19" t="s">
        <v>13</v>
      </c>
      <c r="C15" s="20">
        <f t="shared" si="0"/>
        <v>1905</v>
      </c>
      <c r="D15" s="19">
        <v>2004</v>
      </c>
      <c r="E15" s="19">
        <v>0</v>
      </c>
      <c r="F15" s="19">
        <v>2004</v>
      </c>
      <c r="G15" s="19">
        <v>0</v>
      </c>
      <c r="H15" s="19">
        <v>2142</v>
      </c>
      <c r="I15" s="19">
        <v>16</v>
      </c>
      <c r="J15" s="19">
        <v>1999</v>
      </c>
      <c r="K15" s="19">
        <v>0</v>
      </c>
      <c r="L15" s="19">
        <v>1978</v>
      </c>
      <c r="M15" s="19">
        <v>0</v>
      </c>
      <c r="N15" s="125">
        <v>1906</v>
      </c>
      <c r="O15" s="125">
        <v>32</v>
      </c>
      <c r="P15" s="44">
        <v>1905</v>
      </c>
      <c r="Q15" s="102">
        <v>7.8E-2</v>
      </c>
      <c r="S15" s="25">
        <f t="shared" si="1"/>
        <v>5.1968503937007871</v>
      </c>
      <c r="T15" s="25">
        <f t="shared" si="2"/>
        <v>5.1968503937007871</v>
      </c>
      <c r="U15" s="25">
        <f t="shared" si="3"/>
        <v>12.440944881889763</v>
      </c>
      <c r="V15" s="25">
        <f t="shared" si="4"/>
        <v>4.9343832020997374</v>
      </c>
      <c r="W15" s="25">
        <f t="shared" si="5"/>
        <v>3.8320209973753281</v>
      </c>
    </row>
    <row r="16" spans="1:23" ht="15.7">
      <c r="A16" s="36" t="s">
        <v>287</v>
      </c>
      <c r="B16" s="19" t="s">
        <v>14</v>
      </c>
      <c r="C16" s="20">
        <f t="shared" si="0"/>
        <v>2027</v>
      </c>
      <c r="D16" s="19">
        <v>2105</v>
      </c>
      <c r="E16" s="19">
        <v>0</v>
      </c>
      <c r="F16" s="19">
        <v>2105</v>
      </c>
      <c r="G16" s="19">
        <v>0</v>
      </c>
      <c r="H16" s="19">
        <v>2173</v>
      </c>
      <c r="I16" s="19">
        <v>0</v>
      </c>
      <c r="J16" s="19">
        <v>2081</v>
      </c>
      <c r="K16" s="19">
        <v>0</v>
      </c>
      <c r="L16" s="19">
        <v>2173</v>
      </c>
      <c r="M16" s="19">
        <v>15</v>
      </c>
      <c r="N16" s="125">
        <v>2040</v>
      </c>
      <c r="O16" s="125">
        <v>16</v>
      </c>
      <c r="P16" s="44">
        <v>2027</v>
      </c>
      <c r="Q16" s="102">
        <v>0.109</v>
      </c>
      <c r="S16" s="25">
        <f t="shared" si="1"/>
        <v>3.8480513073507647</v>
      </c>
      <c r="T16" s="25">
        <f t="shared" si="2"/>
        <v>3.8480513073507647</v>
      </c>
      <c r="U16" s="25">
        <f t="shared" si="3"/>
        <v>7.2027627035027129</v>
      </c>
      <c r="V16" s="25">
        <f t="shared" si="4"/>
        <v>2.6640355204736061</v>
      </c>
      <c r="W16" s="25">
        <f t="shared" si="5"/>
        <v>7.2027627035027129</v>
      </c>
    </row>
    <row r="17" spans="1:23" ht="15.7">
      <c r="A17" s="36" t="s">
        <v>287</v>
      </c>
      <c r="B17" s="19" t="s">
        <v>15</v>
      </c>
      <c r="C17" s="20">
        <f t="shared" si="0"/>
        <v>1980</v>
      </c>
      <c r="D17" s="19">
        <v>2108</v>
      </c>
      <c r="E17" s="19">
        <v>0</v>
      </c>
      <c r="F17" s="19">
        <v>2108</v>
      </c>
      <c r="G17" s="19">
        <v>0</v>
      </c>
      <c r="H17" s="19">
        <v>2037</v>
      </c>
      <c r="I17" s="19">
        <v>0</v>
      </c>
      <c r="J17" s="19">
        <v>2064</v>
      </c>
      <c r="K17" s="19">
        <v>0</v>
      </c>
      <c r="L17" s="19">
        <v>2036</v>
      </c>
      <c r="M17" s="19">
        <v>0</v>
      </c>
      <c r="N17" s="125">
        <v>1993</v>
      </c>
      <c r="O17" s="125">
        <v>15</v>
      </c>
      <c r="P17" s="44">
        <v>1980</v>
      </c>
      <c r="Q17" s="102">
        <v>9.2999999999999999E-2</v>
      </c>
      <c r="S17" s="25">
        <f t="shared" si="1"/>
        <v>6.4646464646464645</v>
      </c>
      <c r="T17" s="25">
        <f t="shared" si="2"/>
        <v>6.4646464646464645</v>
      </c>
      <c r="U17" s="25">
        <f t="shared" si="3"/>
        <v>2.8787878787878789</v>
      </c>
      <c r="V17" s="25">
        <f t="shared" si="4"/>
        <v>4.2424242424242431</v>
      </c>
      <c r="W17" s="25">
        <f t="shared" si="5"/>
        <v>2.8282828282828283</v>
      </c>
    </row>
    <row r="18" spans="1:23" ht="15.7">
      <c r="A18" s="36" t="s">
        <v>287</v>
      </c>
      <c r="B18" s="19" t="s">
        <v>16</v>
      </c>
      <c r="C18" s="20">
        <f t="shared" si="0"/>
        <v>2061</v>
      </c>
      <c r="D18" s="19">
        <v>2183</v>
      </c>
      <c r="E18" s="19">
        <v>0</v>
      </c>
      <c r="F18" s="19">
        <v>2183</v>
      </c>
      <c r="G18" s="19">
        <v>0</v>
      </c>
      <c r="H18" s="19">
        <v>2162</v>
      </c>
      <c r="I18" s="19">
        <v>0</v>
      </c>
      <c r="J18" s="19">
        <v>2153</v>
      </c>
      <c r="K18" s="19">
        <v>0</v>
      </c>
      <c r="L18" s="19">
        <v>2183</v>
      </c>
      <c r="M18" s="19">
        <v>15</v>
      </c>
      <c r="N18" s="125">
        <v>2061</v>
      </c>
      <c r="O18" s="125">
        <v>31</v>
      </c>
      <c r="P18" s="44">
        <v>2061</v>
      </c>
      <c r="Q18" s="102">
        <v>0.64</v>
      </c>
      <c r="S18" s="25">
        <f t="shared" si="1"/>
        <v>5.9194565744784082</v>
      </c>
      <c r="T18" s="25">
        <f t="shared" si="2"/>
        <v>5.9194565744784082</v>
      </c>
      <c r="U18" s="25">
        <f t="shared" si="3"/>
        <v>4.90053372149442</v>
      </c>
      <c r="V18" s="25">
        <f t="shared" si="4"/>
        <v>4.4638524987869967</v>
      </c>
      <c r="W18" s="25">
        <f t="shared" si="5"/>
        <v>5.9194565744784082</v>
      </c>
    </row>
    <row r="19" spans="1:23" ht="15.7">
      <c r="A19" s="36" t="s">
        <v>287</v>
      </c>
      <c r="B19" s="19" t="s">
        <v>17</v>
      </c>
      <c r="C19" s="20">
        <f t="shared" si="0"/>
        <v>2153</v>
      </c>
      <c r="D19" s="19">
        <v>2185</v>
      </c>
      <c r="E19" s="19">
        <v>0</v>
      </c>
      <c r="F19" s="19">
        <v>2185</v>
      </c>
      <c r="G19" s="19">
        <v>15</v>
      </c>
      <c r="H19" s="19">
        <v>2240</v>
      </c>
      <c r="I19" s="19">
        <v>0</v>
      </c>
      <c r="J19" s="19">
        <v>2261</v>
      </c>
      <c r="K19" s="19">
        <v>0</v>
      </c>
      <c r="L19" s="19">
        <v>2236</v>
      </c>
      <c r="M19" s="19">
        <v>0</v>
      </c>
      <c r="N19" s="125">
        <v>2178</v>
      </c>
      <c r="O19" s="125">
        <v>16</v>
      </c>
      <c r="P19" s="44">
        <v>2153</v>
      </c>
      <c r="Q19" s="102">
        <v>0.20300000000000001</v>
      </c>
      <c r="S19" s="25">
        <f t="shared" si="1"/>
        <v>1.4862981885740827</v>
      </c>
      <c r="T19" s="25">
        <f t="shared" si="2"/>
        <v>1.4862981885740827</v>
      </c>
      <c r="U19" s="25">
        <f t="shared" si="3"/>
        <v>4.0408732001857874</v>
      </c>
      <c r="V19" s="25">
        <f t="shared" si="4"/>
        <v>5.0162563864375285</v>
      </c>
      <c r="W19" s="25">
        <f t="shared" si="5"/>
        <v>3.8550859266140272</v>
      </c>
    </row>
    <row r="20" spans="1:23" ht="15.7">
      <c r="A20" s="36" t="s">
        <v>287</v>
      </c>
      <c r="B20" s="19" t="s">
        <v>18</v>
      </c>
      <c r="C20" s="20">
        <f t="shared" si="0"/>
        <v>2078</v>
      </c>
      <c r="D20" s="19">
        <v>2169</v>
      </c>
      <c r="E20" s="19">
        <v>0</v>
      </c>
      <c r="F20" s="19">
        <v>2169</v>
      </c>
      <c r="G20" s="19">
        <v>0</v>
      </c>
      <c r="H20" s="19">
        <v>2133</v>
      </c>
      <c r="I20" s="19">
        <v>0</v>
      </c>
      <c r="J20" s="19">
        <v>2165</v>
      </c>
      <c r="K20" s="19">
        <v>16</v>
      </c>
      <c r="L20" s="19">
        <v>2228</v>
      </c>
      <c r="M20" s="19">
        <v>0</v>
      </c>
      <c r="N20" s="125">
        <v>2079</v>
      </c>
      <c r="O20" s="125">
        <v>16</v>
      </c>
      <c r="P20" s="44">
        <v>2078</v>
      </c>
      <c r="Q20" s="102">
        <v>0.20200000000000001</v>
      </c>
      <c r="S20" s="25">
        <f t="shared" si="1"/>
        <v>4.3792107795957653</v>
      </c>
      <c r="T20" s="25">
        <f t="shared" si="2"/>
        <v>4.3792107795957653</v>
      </c>
      <c r="U20" s="25">
        <f t="shared" si="3"/>
        <v>2.6467757459095282</v>
      </c>
      <c r="V20" s="25">
        <f t="shared" si="4"/>
        <v>4.1867179980750722</v>
      </c>
      <c r="W20" s="25">
        <f t="shared" si="5"/>
        <v>7.2184793070259863</v>
      </c>
    </row>
    <row r="21" spans="1:23" ht="15.7">
      <c r="A21" s="36" t="s">
        <v>287</v>
      </c>
      <c r="B21" s="19" t="s">
        <v>19</v>
      </c>
      <c r="C21" s="20">
        <f t="shared" si="0"/>
        <v>2157</v>
      </c>
      <c r="D21" s="19">
        <v>2227</v>
      </c>
      <c r="E21" s="19">
        <v>0</v>
      </c>
      <c r="F21" s="19">
        <v>2227</v>
      </c>
      <c r="G21" s="19">
        <v>0</v>
      </c>
      <c r="H21" s="19">
        <v>2170</v>
      </c>
      <c r="I21" s="19">
        <v>0</v>
      </c>
      <c r="J21" s="19">
        <v>2169</v>
      </c>
      <c r="K21" s="19">
        <v>0</v>
      </c>
      <c r="L21" s="19">
        <v>2170</v>
      </c>
      <c r="M21" s="19">
        <v>16</v>
      </c>
      <c r="N21" s="125">
        <v>2157</v>
      </c>
      <c r="O21" s="125">
        <v>31</v>
      </c>
      <c r="P21" s="44">
        <v>2157</v>
      </c>
      <c r="Q21" s="102">
        <v>0.21900000000000003</v>
      </c>
      <c r="S21" s="25">
        <f t="shared" si="1"/>
        <v>3.2452480296708393</v>
      </c>
      <c r="T21" s="25">
        <f t="shared" si="2"/>
        <v>3.2452480296708393</v>
      </c>
      <c r="U21" s="25">
        <f t="shared" si="3"/>
        <v>0.60268891979601302</v>
      </c>
      <c r="V21" s="25">
        <f t="shared" si="4"/>
        <v>0.55632823365785811</v>
      </c>
      <c r="W21" s="25">
        <f t="shared" si="5"/>
        <v>0.60268891979601302</v>
      </c>
    </row>
    <row r="22" spans="1:23" ht="15.7">
      <c r="A22" s="36" t="s">
        <v>288</v>
      </c>
      <c r="B22" s="19" t="s">
        <v>20</v>
      </c>
      <c r="C22" s="20">
        <f t="shared" si="0"/>
        <v>3061</v>
      </c>
      <c r="D22" s="19">
        <v>3142</v>
      </c>
      <c r="E22" s="19">
        <v>0</v>
      </c>
      <c r="F22" s="19">
        <v>3142</v>
      </c>
      <c r="G22" s="19">
        <v>0</v>
      </c>
      <c r="H22" s="19">
        <v>3201</v>
      </c>
      <c r="I22" s="19">
        <v>16</v>
      </c>
      <c r="J22" s="19">
        <v>3150</v>
      </c>
      <c r="K22" s="19">
        <v>0</v>
      </c>
      <c r="L22" s="19">
        <v>3247</v>
      </c>
      <c r="M22" s="19">
        <v>16</v>
      </c>
      <c r="N22" s="125">
        <v>3077</v>
      </c>
      <c r="O22" s="125">
        <v>32</v>
      </c>
      <c r="P22" s="44">
        <v>3061</v>
      </c>
      <c r="Q22" s="102">
        <v>0.625</v>
      </c>
      <c r="S22" s="25">
        <f t="shared" si="1"/>
        <v>2.6461940542306435</v>
      </c>
      <c r="T22" s="25">
        <f t="shared" si="2"/>
        <v>2.6461940542306435</v>
      </c>
      <c r="U22" s="25">
        <f t="shared" si="3"/>
        <v>4.5736687357072849</v>
      </c>
      <c r="V22" s="25">
        <f t="shared" si="4"/>
        <v>2.9075465534139169</v>
      </c>
      <c r="W22" s="25">
        <f t="shared" si="5"/>
        <v>6.0764456060111076</v>
      </c>
    </row>
    <row r="23" spans="1:23" ht="15.7">
      <c r="A23" s="36" t="s">
        <v>288</v>
      </c>
      <c r="B23" s="19" t="s">
        <v>21</v>
      </c>
      <c r="C23" s="20">
        <f t="shared" si="0"/>
        <v>2955</v>
      </c>
      <c r="D23" s="19">
        <v>2996</v>
      </c>
      <c r="E23" s="19">
        <v>0</v>
      </c>
      <c r="F23" s="19">
        <v>2996</v>
      </c>
      <c r="G23" s="19">
        <v>0</v>
      </c>
      <c r="H23" s="19">
        <v>3267</v>
      </c>
      <c r="I23" s="19">
        <v>15</v>
      </c>
      <c r="J23" s="19">
        <v>3026</v>
      </c>
      <c r="K23" s="19">
        <v>0</v>
      </c>
      <c r="L23" s="19">
        <v>3342</v>
      </c>
      <c r="M23" s="19">
        <v>0</v>
      </c>
      <c r="N23" s="125">
        <v>2960</v>
      </c>
      <c r="O23" s="125">
        <v>16</v>
      </c>
      <c r="P23" s="44">
        <v>2955</v>
      </c>
      <c r="Q23" s="102">
        <v>1.859</v>
      </c>
      <c r="S23" s="25">
        <f t="shared" si="1"/>
        <v>1.3874788494077834</v>
      </c>
      <c r="T23" s="25">
        <f t="shared" si="2"/>
        <v>1.3874788494077834</v>
      </c>
      <c r="U23" s="25">
        <f t="shared" si="3"/>
        <v>10.558375634517766</v>
      </c>
      <c r="V23" s="25">
        <f t="shared" si="4"/>
        <v>2.4027072758037225</v>
      </c>
      <c r="W23" s="25">
        <f t="shared" si="5"/>
        <v>13.096446700507613</v>
      </c>
    </row>
    <row r="24" spans="1:23" ht="15.7">
      <c r="A24" s="36" t="s">
        <v>288</v>
      </c>
      <c r="B24" s="19" t="s">
        <v>22</v>
      </c>
      <c r="C24" s="20">
        <f t="shared" si="0"/>
        <v>3119</v>
      </c>
      <c r="D24" s="19">
        <v>3195</v>
      </c>
      <c r="E24" s="19">
        <v>0</v>
      </c>
      <c r="F24" s="19">
        <v>3138</v>
      </c>
      <c r="G24" s="19">
        <v>0</v>
      </c>
      <c r="H24" s="19">
        <v>3296</v>
      </c>
      <c r="I24" s="19">
        <v>16</v>
      </c>
      <c r="J24" s="19">
        <v>3258</v>
      </c>
      <c r="K24" s="19">
        <v>0</v>
      </c>
      <c r="L24" s="19">
        <v>3296</v>
      </c>
      <c r="M24" s="19">
        <v>16</v>
      </c>
      <c r="N24" s="125">
        <v>3119</v>
      </c>
      <c r="O24" s="125">
        <v>16</v>
      </c>
      <c r="P24" s="44">
        <v>3119</v>
      </c>
      <c r="Q24" s="102">
        <v>0.625</v>
      </c>
      <c r="S24" s="25">
        <f t="shared" si="1"/>
        <v>2.4366784225713372</v>
      </c>
      <c r="T24" s="25">
        <f t="shared" si="2"/>
        <v>0.60916960564283429</v>
      </c>
      <c r="U24" s="25">
        <f t="shared" si="3"/>
        <v>5.6748957999358769</v>
      </c>
      <c r="V24" s="25">
        <f t="shared" si="4"/>
        <v>4.4565565886502085</v>
      </c>
      <c r="W24" s="25">
        <f t="shared" si="5"/>
        <v>5.6748957999358769</v>
      </c>
    </row>
    <row r="25" spans="1:23" ht="15.7">
      <c r="A25" s="36" t="s">
        <v>288</v>
      </c>
      <c r="B25" s="19" t="s">
        <v>23</v>
      </c>
      <c r="C25" s="20">
        <f t="shared" si="0"/>
        <v>3117</v>
      </c>
      <c r="D25" s="19">
        <v>3234</v>
      </c>
      <c r="E25" s="19">
        <v>0</v>
      </c>
      <c r="F25" s="19">
        <v>3234</v>
      </c>
      <c r="G25" s="19">
        <v>0</v>
      </c>
      <c r="H25" s="19">
        <v>3212</v>
      </c>
      <c r="I25" s="19">
        <v>15</v>
      </c>
      <c r="J25" s="19">
        <v>3222</v>
      </c>
      <c r="K25" s="19">
        <v>0</v>
      </c>
      <c r="L25" s="19">
        <v>3180</v>
      </c>
      <c r="M25" s="19">
        <v>0</v>
      </c>
      <c r="N25" s="125">
        <v>3118</v>
      </c>
      <c r="O25" s="125">
        <v>16</v>
      </c>
      <c r="P25" s="44">
        <v>3117</v>
      </c>
      <c r="Q25" s="102">
        <v>0.68700000000000006</v>
      </c>
      <c r="S25" s="25">
        <f t="shared" si="1"/>
        <v>3.753609239653513</v>
      </c>
      <c r="T25" s="25">
        <f t="shared" si="2"/>
        <v>3.753609239653513</v>
      </c>
      <c r="U25" s="25">
        <f t="shared" si="3"/>
        <v>3.047802374077639</v>
      </c>
      <c r="V25" s="25">
        <f t="shared" si="4"/>
        <v>3.3686236766121271</v>
      </c>
      <c r="W25" s="25">
        <f t="shared" si="5"/>
        <v>2.0211742059672759</v>
      </c>
    </row>
    <row r="26" spans="1:23" ht="15.7">
      <c r="A26" s="36" t="s">
        <v>288</v>
      </c>
      <c r="B26" s="19" t="s">
        <v>24</v>
      </c>
      <c r="C26" s="20">
        <f t="shared" si="0"/>
        <v>3106</v>
      </c>
      <c r="D26" s="19">
        <v>3159</v>
      </c>
      <c r="E26" s="19">
        <v>0</v>
      </c>
      <c r="F26" s="19">
        <v>3159</v>
      </c>
      <c r="G26" s="19">
        <v>0</v>
      </c>
      <c r="H26" s="19">
        <v>3369</v>
      </c>
      <c r="I26" s="19">
        <v>0</v>
      </c>
      <c r="J26" s="19">
        <v>3220</v>
      </c>
      <c r="K26" s="19">
        <v>0</v>
      </c>
      <c r="L26" s="19">
        <v>3369</v>
      </c>
      <c r="M26" s="19">
        <v>15</v>
      </c>
      <c r="N26" s="125">
        <v>3128</v>
      </c>
      <c r="O26" s="125">
        <v>31</v>
      </c>
      <c r="P26" s="44">
        <v>3106</v>
      </c>
      <c r="Q26" s="102">
        <v>0.14000000000000001</v>
      </c>
      <c r="S26" s="25">
        <f t="shared" si="1"/>
        <v>1.7063747585318738</v>
      </c>
      <c r="T26" s="25">
        <f t="shared" si="2"/>
        <v>1.7063747585318738</v>
      </c>
      <c r="U26" s="25">
        <f t="shared" si="3"/>
        <v>8.4674822923374116</v>
      </c>
      <c r="V26" s="25">
        <f t="shared" si="4"/>
        <v>3.6703155183515772</v>
      </c>
      <c r="W26" s="25">
        <f t="shared" si="5"/>
        <v>8.4674822923374116</v>
      </c>
    </row>
    <row r="27" spans="1:23" ht="15.7">
      <c r="A27" s="36" t="s">
        <v>288</v>
      </c>
      <c r="B27" s="19" t="s">
        <v>25</v>
      </c>
      <c r="C27" s="20">
        <f t="shared" si="0"/>
        <v>3076</v>
      </c>
      <c r="D27" s="19">
        <v>3100</v>
      </c>
      <c r="E27" s="19">
        <v>0</v>
      </c>
      <c r="F27" s="19">
        <v>3100</v>
      </c>
      <c r="G27" s="19">
        <v>0</v>
      </c>
      <c r="H27" s="19">
        <v>3236</v>
      </c>
      <c r="I27" s="19">
        <v>0</v>
      </c>
      <c r="J27" s="19">
        <v>3121</v>
      </c>
      <c r="K27" s="19">
        <v>16</v>
      </c>
      <c r="L27" s="19">
        <v>3223</v>
      </c>
      <c r="M27" s="19">
        <v>15</v>
      </c>
      <c r="N27" s="125">
        <v>3092</v>
      </c>
      <c r="O27" s="125">
        <v>15</v>
      </c>
      <c r="P27" s="44">
        <v>3076</v>
      </c>
      <c r="Q27" s="102">
        <v>0.64</v>
      </c>
      <c r="S27" s="25">
        <f t="shared" si="1"/>
        <v>0.78023407022106639</v>
      </c>
      <c r="T27" s="25">
        <f t="shared" si="2"/>
        <v>0.78023407022106639</v>
      </c>
      <c r="U27" s="25">
        <f t="shared" si="3"/>
        <v>5.2015604681404417</v>
      </c>
      <c r="V27" s="25">
        <f t="shared" si="4"/>
        <v>1.4629388816644993</v>
      </c>
      <c r="W27" s="25">
        <f t="shared" si="5"/>
        <v>4.7789336801040312</v>
      </c>
    </row>
    <row r="28" spans="1:23" ht="15.7">
      <c r="A28" s="36" t="s">
        <v>288</v>
      </c>
      <c r="B28" s="19" t="s">
        <v>26</v>
      </c>
      <c r="C28" s="20">
        <f t="shared" si="0"/>
        <v>3137</v>
      </c>
      <c r="D28" s="19">
        <v>3226</v>
      </c>
      <c r="E28" s="19">
        <v>0</v>
      </c>
      <c r="F28" s="19">
        <v>3226</v>
      </c>
      <c r="G28" s="19">
        <v>0</v>
      </c>
      <c r="H28" s="19">
        <v>3306</v>
      </c>
      <c r="I28" s="19">
        <v>0</v>
      </c>
      <c r="J28" s="19">
        <v>3246</v>
      </c>
      <c r="K28" s="19">
        <v>0</v>
      </c>
      <c r="L28" s="19">
        <v>3306</v>
      </c>
      <c r="M28" s="19">
        <v>16</v>
      </c>
      <c r="N28" s="125">
        <v>3154</v>
      </c>
      <c r="O28" s="125">
        <v>16</v>
      </c>
      <c r="P28" s="44">
        <v>3137</v>
      </c>
      <c r="Q28" s="102">
        <v>0.32800000000000001</v>
      </c>
      <c r="S28" s="25">
        <f t="shared" si="1"/>
        <v>2.8371055148230795</v>
      </c>
      <c r="T28" s="25">
        <f t="shared" si="2"/>
        <v>2.8371055148230795</v>
      </c>
      <c r="U28" s="25">
        <f t="shared" si="3"/>
        <v>5.387312719158432</v>
      </c>
      <c r="V28" s="25">
        <f t="shared" si="4"/>
        <v>3.4746573159069176</v>
      </c>
      <c r="W28" s="25">
        <f t="shared" si="5"/>
        <v>5.387312719158432</v>
      </c>
    </row>
    <row r="29" spans="1:23" ht="15.7">
      <c r="A29" s="36" t="s">
        <v>288</v>
      </c>
      <c r="B29" s="19" t="s">
        <v>27</v>
      </c>
      <c r="C29" s="20">
        <f t="shared" si="0"/>
        <v>2945</v>
      </c>
      <c r="D29" s="19">
        <v>3035</v>
      </c>
      <c r="E29" s="19">
        <v>0</v>
      </c>
      <c r="F29" s="19">
        <v>3035</v>
      </c>
      <c r="G29" s="19">
        <v>0</v>
      </c>
      <c r="H29" s="19">
        <v>3169</v>
      </c>
      <c r="I29" s="19">
        <v>15</v>
      </c>
      <c r="J29" s="19">
        <v>3067</v>
      </c>
      <c r="K29" s="19">
        <v>0</v>
      </c>
      <c r="L29" s="19">
        <v>3169</v>
      </c>
      <c r="M29" s="19">
        <v>0</v>
      </c>
      <c r="N29" s="125">
        <v>2963</v>
      </c>
      <c r="O29" s="125">
        <v>15</v>
      </c>
      <c r="P29" s="44">
        <v>2945</v>
      </c>
      <c r="Q29" s="102">
        <v>0.125</v>
      </c>
      <c r="S29" s="25">
        <f t="shared" si="1"/>
        <v>3.0560271646859083</v>
      </c>
      <c r="T29" s="25">
        <f t="shared" si="2"/>
        <v>3.0560271646859083</v>
      </c>
      <c r="U29" s="25">
        <f t="shared" si="3"/>
        <v>7.6061120543293708</v>
      </c>
      <c r="V29" s="25">
        <f t="shared" si="4"/>
        <v>4.1426146010186757</v>
      </c>
      <c r="W29" s="25">
        <f t="shared" si="5"/>
        <v>7.6061120543293708</v>
      </c>
    </row>
    <row r="30" spans="1:23" ht="15.7">
      <c r="A30" s="36" t="s">
        <v>288</v>
      </c>
      <c r="B30" s="19" t="s">
        <v>28</v>
      </c>
      <c r="C30" s="20">
        <f t="shared" si="0"/>
        <v>3116</v>
      </c>
      <c r="D30" s="19">
        <v>3153</v>
      </c>
      <c r="E30" s="19">
        <v>0</v>
      </c>
      <c r="F30" s="19">
        <v>3153</v>
      </c>
      <c r="G30" s="19">
        <v>0</v>
      </c>
      <c r="H30" s="19">
        <v>3372</v>
      </c>
      <c r="I30" s="19">
        <v>15</v>
      </c>
      <c r="J30" s="19">
        <v>3245</v>
      </c>
      <c r="K30" s="19">
        <v>0</v>
      </c>
      <c r="L30" s="19">
        <v>3378</v>
      </c>
      <c r="M30" s="19">
        <v>0</v>
      </c>
      <c r="N30" s="125">
        <v>3116</v>
      </c>
      <c r="O30" s="125">
        <v>31</v>
      </c>
      <c r="P30" s="44">
        <v>3116</v>
      </c>
      <c r="Q30" s="102">
        <v>0.109</v>
      </c>
      <c r="S30" s="25">
        <f t="shared" si="1"/>
        <v>1.1874197689345314</v>
      </c>
      <c r="T30" s="25">
        <f t="shared" si="2"/>
        <v>1.1874197689345314</v>
      </c>
      <c r="U30" s="25">
        <f t="shared" si="3"/>
        <v>8.2156611039794605</v>
      </c>
      <c r="V30" s="25">
        <f t="shared" si="4"/>
        <v>4.1399229781771503</v>
      </c>
      <c r="W30" s="25">
        <f t="shared" si="5"/>
        <v>8.4082156611039789</v>
      </c>
    </row>
    <row r="31" spans="1:23" ht="15.7">
      <c r="A31" s="36" t="s">
        <v>288</v>
      </c>
      <c r="B31" s="19" t="s">
        <v>29</v>
      </c>
      <c r="C31" s="20">
        <f t="shared" si="0"/>
        <v>3091</v>
      </c>
      <c r="D31" s="19">
        <v>3206</v>
      </c>
      <c r="E31" s="19">
        <v>0</v>
      </c>
      <c r="F31" s="19">
        <v>3143</v>
      </c>
      <c r="G31" s="19">
        <v>0</v>
      </c>
      <c r="H31" s="19">
        <v>3226</v>
      </c>
      <c r="I31" s="19">
        <v>0</v>
      </c>
      <c r="J31" s="19">
        <v>3100</v>
      </c>
      <c r="K31" s="19">
        <v>0</v>
      </c>
      <c r="L31" s="19">
        <v>3217</v>
      </c>
      <c r="M31" s="19">
        <v>16</v>
      </c>
      <c r="N31" s="125">
        <v>3131</v>
      </c>
      <c r="O31" s="125">
        <v>31</v>
      </c>
      <c r="P31" s="44">
        <v>3091</v>
      </c>
      <c r="Q31" s="102">
        <v>0.45300000000000001</v>
      </c>
      <c r="S31" s="25">
        <f t="shared" si="1"/>
        <v>3.7204788094467811</v>
      </c>
      <c r="T31" s="25">
        <f t="shared" si="2"/>
        <v>1.6823034616628922</v>
      </c>
      <c r="U31" s="25">
        <f t="shared" si="3"/>
        <v>4.3675186023940471</v>
      </c>
      <c r="V31" s="25">
        <f t="shared" si="4"/>
        <v>0.29116790682626986</v>
      </c>
      <c r="W31" s="25">
        <f t="shared" si="5"/>
        <v>4.0763506955677773</v>
      </c>
    </row>
    <row r="32" spans="1:23" ht="15.7">
      <c r="A32" s="36" t="s">
        <v>289</v>
      </c>
      <c r="B32" s="19" t="s">
        <v>30</v>
      </c>
      <c r="C32" s="20">
        <f t="shared" si="0"/>
        <v>3390</v>
      </c>
      <c r="D32" s="19">
        <v>3628</v>
      </c>
      <c r="E32" s="19">
        <v>0</v>
      </c>
      <c r="F32" s="19">
        <v>3627</v>
      </c>
      <c r="G32" s="19">
        <v>31</v>
      </c>
      <c r="H32" s="19">
        <v>3585</v>
      </c>
      <c r="I32" s="19">
        <v>94</v>
      </c>
      <c r="J32" s="19">
        <v>3661</v>
      </c>
      <c r="K32" s="19">
        <v>31</v>
      </c>
      <c r="L32" s="19">
        <v>3617</v>
      </c>
      <c r="M32" s="19">
        <v>94</v>
      </c>
      <c r="N32" s="125">
        <v>3456</v>
      </c>
      <c r="O32" s="125">
        <v>110</v>
      </c>
      <c r="P32" s="44">
        <v>3390</v>
      </c>
      <c r="Q32" s="102">
        <v>0.20200000000000001</v>
      </c>
      <c r="S32" s="25">
        <f t="shared" si="1"/>
        <v>7.0206489675516224</v>
      </c>
      <c r="T32" s="25">
        <f t="shared" si="2"/>
        <v>6.9911504424778768</v>
      </c>
      <c r="U32" s="25">
        <f t="shared" si="3"/>
        <v>5.7522123893805306</v>
      </c>
      <c r="V32" s="25">
        <f t="shared" si="4"/>
        <v>7.9941002949852518</v>
      </c>
      <c r="W32" s="25">
        <f t="shared" si="5"/>
        <v>6.6961651917404135</v>
      </c>
    </row>
    <row r="33" spans="1:23" ht="15.7">
      <c r="A33" s="36" t="s">
        <v>289</v>
      </c>
      <c r="B33" s="19" t="s">
        <v>31</v>
      </c>
      <c r="C33" s="20">
        <f t="shared" si="0"/>
        <v>3683</v>
      </c>
      <c r="D33" s="19">
        <v>3888</v>
      </c>
      <c r="E33" s="19">
        <v>0</v>
      </c>
      <c r="F33" s="19">
        <v>3888</v>
      </c>
      <c r="G33" s="19">
        <v>32</v>
      </c>
      <c r="H33" s="19">
        <v>3936</v>
      </c>
      <c r="I33" s="19">
        <v>93</v>
      </c>
      <c r="J33" s="19">
        <v>3858</v>
      </c>
      <c r="K33" s="19">
        <v>16</v>
      </c>
      <c r="L33" s="19">
        <v>3933</v>
      </c>
      <c r="M33" s="19">
        <v>109</v>
      </c>
      <c r="N33" s="125">
        <v>3753</v>
      </c>
      <c r="O33" s="125">
        <v>94</v>
      </c>
      <c r="P33" s="44">
        <v>3683</v>
      </c>
      <c r="Q33" s="102">
        <v>0.46799999999999997</v>
      </c>
      <c r="S33" s="25">
        <f t="shared" si="1"/>
        <v>5.5661145805050234</v>
      </c>
      <c r="T33" s="25">
        <f t="shared" si="2"/>
        <v>5.5661145805050234</v>
      </c>
      <c r="U33" s="25">
        <f t="shared" si="3"/>
        <v>6.8693999456964434</v>
      </c>
      <c r="V33" s="25">
        <f t="shared" si="4"/>
        <v>4.7515612272603853</v>
      </c>
      <c r="W33" s="25">
        <f t="shared" si="5"/>
        <v>6.7879446103719792</v>
      </c>
    </row>
    <row r="34" spans="1:23" ht="15.7">
      <c r="A34" s="36" t="s">
        <v>289</v>
      </c>
      <c r="B34" s="19" t="s">
        <v>32</v>
      </c>
      <c r="C34" s="20">
        <f t="shared" si="0"/>
        <v>3445</v>
      </c>
      <c r="D34" s="19">
        <v>3666</v>
      </c>
      <c r="E34" s="19">
        <v>0</v>
      </c>
      <c r="F34" s="19">
        <v>3666</v>
      </c>
      <c r="G34" s="19">
        <v>31</v>
      </c>
      <c r="H34" s="19">
        <v>3702</v>
      </c>
      <c r="I34" s="19">
        <v>94</v>
      </c>
      <c r="J34" s="19">
        <v>3662</v>
      </c>
      <c r="K34" s="19">
        <v>16</v>
      </c>
      <c r="L34" s="19">
        <v>3703</v>
      </c>
      <c r="M34" s="19">
        <v>109</v>
      </c>
      <c r="N34" s="125">
        <v>3519</v>
      </c>
      <c r="O34" s="125">
        <v>94</v>
      </c>
      <c r="P34" s="44">
        <v>3445</v>
      </c>
      <c r="Q34" s="102">
        <v>0.28100000000000003</v>
      </c>
      <c r="S34" s="25">
        <f t="shared" si="1"/>
        <v>6.4150943396226419</v>
      </c>
      <c r="T34" s="25">
        <f t="shared" si="2"/>
        <v>6.4150943396226419</v>
      </c>
      <c r="U34" s="25">
        <f t="shared" si="3"/>
        <v>7.4600870827285917</v>
      </c>
      <c r="V34" s="25">
        <f t="shared" si="4"/>
        <v>6.298984034833091</v>
      </c>
      <c r="W34" s="25">
        <f t="shared" si="5"/>
        <v>7.4891146589259803</v>
      </c>
    </row>
    <row r="35" spans="1:23" ht="15.7">
      <c r="A35" s="36" t="s">
        <v>289</v>
      </c>
      <c r="B35" s="19" t="s">
        <v>33</v>
      </c>
      <c r="C35" s="20">
        <f t="shared" si="0"/>
        <v>3576</v>
      </c>
      <c r="D35" s="19">
        <v>3776</v>
      </c>
      <c r="E35" s="19">
        <v>0</v>
      </c>
      <c r="F35" s="19">
        <v>3776</v>
      </c>
      <c r="G35" s="19">
        <v>47</v>
      </c>
      <c r="H35" s="19">
        <v>3725</v>
      </c>
      <c r="I35" s="19">
        <v>172</v>
      </c>
      <c r="J35" s="19">
        <v>3860</v>
      </c>
      <c r="K35" s="19">
        <v>46</v>
      </c>
      <c r="L35" s="19">
        <v>3767</v>
      </c>
      <c r="M35" s="19">
        <v>360</v>
      </c>
      <c r="N35" s="125">
        <v>3646</v>
      </c>
      <c r="O35" s="125">
        <v>94</v>
      </c>
      <c r="P35" s="44">
        <v>3576</v>
      </c>
      <c r="Q35" s="102">
        <v>0.186</v>
      </c>
      <c r="S35" s="25">
        <f t="shared" si="1"/>
        <v>5.592841163310962</v>
      </c>
      <c r="T35" s="25">
        <f t="shared" si="2"/>
        <v>5.592841163310962</v>
      </c>
      <c r="U35" s="25">
        <f t="shared" si="3"/>
        <v>4.1666666666666661</v>
      </c>
      <c r="V35" s="25">
        <f t="shared" si="4"/>
        <v>7.9418344519015669</v>
      </c>
      <c r="W35" s="25">
        <f t="shared" si="5"/>
        <v>5.3411633109619689</v>
      </c>
    </row>
    <row r="36" spans="1:23" ht="15.7">
      <c r="A36" s="36" t="s">
        <v>289</v>
      </c>
      <c r="B36" s="19" t="s">
        <v>34</v>
      </c>
      <c r="C36" s="20">
        <f t="shared" si="0"/>
        <v>3578</v>
      </c>
      <c r="D36" s="19">
        <v>3845</v>
      </c>
      <c r="E36" s="19">
        <v>0</v>
      </c>
      <c r="F36" s="19">
        <v>3757</v>
      </c>
      <c r="G36" s="19">
        <v>47</v>
      </c>
      <c r="H36" s="19">
        <v>3762</v>
      </c>
      <c r="I36" s="19">
        <v>78</v>
      </c>
      <c r="J36" s="19">
        <v>3847</v>
      </c>
      <c r="K36" s="19">
        <v>31</v>
      </c>
      <c r="L36" s="19">
        <v>3753</v>
      </c>
      <c r="M36" s="19">
        <v>94</v>
      </c>
      <c r="N36" s="125">
        <v>3669</v>
      </c>
      <c r="O36" s="125">
        <v>94</v>
      </c>
      <c r="P36" s="44">
        <v>3578</v>
      </c>
      <c r="Q36" s="102">
        <v>0.40600000000000003</v>
      </c>
      <c r="S36" s="25">
        <f t="shared" si="1"/>
        <v>7.4622694242593628</v>
      </c>
      <c r="T36" s="25">
        <f t="shared" si="2"/>
        <v>5.0027948574622689</v>
      </c>
      <c r="U36" s="25">
        <f t="shared" si="3"/>
        <v>5.1425377305757403</v>
      </c>
      <c r="V36" s="25">
        <f t="shared" si="4"/>
        <v>7.518166573504752</v>
      </c>
      <c r="W36" s="25">
        <f t="shared" si="5"/>
        <v>4.8910005589714922</v>
      </c>
    </row>
    <row r="37" spans="1:23" ht="15.7">
      <c r="A37" s="36" t="s">
        <v>289</v>
      </c>
      <c r="B37" s="19" t="s">
        <v>35</v>
      </c>
      <c r="C37" s="20">
        <f t="shared" si="0"/>
        <v>3575</v>
      </c>
      <c r="D37" s="19">
        <v>3681</v>
      </c>
      <c r="E37" s="19">
        <v>0</v>
      </c>
      <c r="F37" s="19">
        <v>3681</v>
      </c>
      <c r="G37" s="19">
        <v>47</v>
      </c>
      <c r="H37" s="19">
        <v>3789</v>
      </c>
      <c r="I37" s="19">
        <v>78</v>
      </c>
      <c r="J37" s="19">
        <v>3780</v>
      </c>
      <c r="K37" s="19">
        <v>31</v>
      </c>
      <c r="L37" s="19">
        <v>3751</v>
      </c>
      <c r="M37" s="19">
        <v>110</v>
      </c>
      <c r="N37" s="125">
        <v>3641</v>
      </c>
      <c r="O37" s="125">
        <v>93</v>
      </c>
      <c r="P37" s="44">
        <v>3575</v>
      </c>
      <c r="Q37" s="102">
        <v>0.31300000000000006</v>
      </c>
      <c r="S37" s="25">
        <f t="shared" si="1"/>
        <v>2.965034965034965</v>
      </c>
      <c r="T37" s="25">
        <f t="shared" si="2"/>
        <v>2.965034965034965</v>
      </c>
      <c r="U37" s="25">
        <f t="shared" si="3"/>
        <v>5.9860139860139858</v>
      </c>
      <c r="V37" s="25">
        <f t="shared" si="4"/>
        <v>5.7342657342657342</v>
      </c>
      <c r="W37" s="25">
        <f t="shared" si="5"/>
        <v>4.9230769230769234</v>
      </c>
    </row>
    <row r="38" spans="1:23" ht="15.7">
      <c r="A38" s="36" t="s">
        <v>289</v>
      </c>
      <c r="B38" s="19" t="s">
        <v>36</v>
      </c>
      <c r="C38" s="20">
        <f t="shared" si="0"/>
        <v>3465</v>
      </c>
      <c r="D38" s="19">
        <v>3623</v>
      </c>
      <c r="E38" s="19">
        <v>0</v>
      </c>
      <c r="F38" s="19">
        <v>3623</v>
      </c>
      <c r="G38" s="19">
        <v>32</v>
      </c>
      <c r="H38" s="19">
        <v>3660</v>
      </c>
      <c r="I38" s="19">
        <v>93</v>
      </c>
      <c r="J38" s="19">
        <v>3646</v>
      </c>
      <c r="K38" s="19">
        <v>16</v>
      </c>
      <c r="L38" s="19">
        <v>3628</v>
      </c>
      <c r="M38" s="19">
        <v>109</v>
      </c>
      <c r="N38" s="125">
        <v>3511</v>
      </c>
      <c r="O38" s="125">
        <v>93</v>
      </c>
      <c r="P38" s="44">
        <v>3465</v>
      </c>
      <c r="Q38" s="102">
        <v>0.78</v>
      </c>
      <c r="S38" s="25">
        <f t="shared" si="1"/>
        <v>4.5598845598845594</v>
      </c>
      <c r="T38" s="25">
        <f t="shared" si="2"/>
        <v>4.5598845598845594</v>
      </c>
      <c r="U38" s="25">
        <f t="shared" si="3"/>
        <v>5.6277056277056277</v>
      </c>
      <c r="V38" s="25">
        <f t="shared" si="4"/>
        <v>5.2236652236652237</v>
      </c>
      <c r="W38" s="25">
        <f t="shared" si="5"/>
        <v>4.704184704184704</v>
      </c>
    </row>
    <row r="39" spans="1:23" ht="15.7">
      <c r="A39" s="36" t="s">
        <v>289</v>
      </c>
      <c r="B39" s="19" t="s">
        <v>37</v>
      </c>
      <c r="C39" s="20">
        <f t="shared" si="0"/>
        <v>3480</v>
      </c>
      <c r="D39" s="19">
        <v>3710</v>
      </c>
      <c r="E39" s="19">
        <v>0</v>
      </c>
      <c r="F39" s="19">
        <v>3675</v>
      </c>
      <c r="G39" s="19">
        <v>31</v>
      </c>
      <c r="H39" s="19">
        <v>3644</v>
      </c>
      <c r="I39" s="19">
        <v>94</v>
      </c>
      <c r="J39" s="19">
        <v>3681</v>
      </c>
      <c r="K39" s="19">
        <v>31</v>
      </c>
      <c r="L39" s="19">
        <v>3783</v>
      </c>
      <c r="M39" s="19">
        <v>110</v>
      </c>
      <c r="N39" s="125">
        <v>3517</v>
      </c>
      <c r="O39" s="125">
        <v>94</v>
      </c>
      <c r="P39" s="44">
        <v>3480</v>
      </c>
      <c r="Q39" s="102">
        <v>0.14000000000000001</v>
      </c>
      <c r="S39" s="25">
        <f t="shared" si="1"/>
        <v>6.6091954022988508</v>
      </c>
      <c r="T39" s="25">
        <f t="shared" si="2"/>
        <v>5.6034482758620694</v>
      </c>
      <c r="U39" s="25">
        <f t="shared" si="3"/>
        <v>4.7126436781609193</v>
      </c>
      <c r="V39" s="25">
        <f t="shared" si="4"/>
        <v>5.7758620689655169</v>
      </c>
      <c r="W39" s="25">
        <f t="shared" si="5"/>
        <v>8.706896551724137</v>
      </c>
    </row>
    <row r="40" spans="1:23" ht="15.7">
      <c r="A40" s="36" t="s">
        <v>289</v>
      </c>
      <c r="B40" s="19" t="s">
        <v>38</v>
      </c>
      <c r="C40" s="20">
        <f t="shared" si="0"/>
        <v>3306</v>
      </c>
      <c r="D40" s="19">
        <v>3495</v>
      </c>
      <c r="E40" s="19">
        <v>0</v>
      </c>
      <c r="F40" s="19">
        <v>3495</v>
      </c>
      <c r="G40" s="19">
        <v>31</v>
      </c>
      <c r="H40" s="19">
        <v>3443</v>
      </c>
      <c r="I40" s="19">
        <v>110</v>
      </c>
      <c r="J40" s="19">
        <v>3519</v>
      </c>
      <c r="K40" s="19">
        <v>31</v>
      </c>
      <c r="L40" s="19">
        <v>3506</v>
      </c>
      <c r="M40" s="19">
        <v>109</v>
      </c>
      <c r="N40" s="125">
        <v>3335</v>
      </c>
      <c r="O40" s="125">
        <v>94</v>
      </c>
      <c r="P40" s="44">
        <v>3306</v>
      </c>
      <c r="Q40" s="102">
        <v>0.31200000000000006</v>
      </c>
      <c r="S40" s="25">
        <f t="shared" si="1"/>
        <v>5.7168784029038111</v>
      </c>
      <c r="T40" s="25">
        <f t="shared" si="2"/>
        <v>5.7168784029038111</v>
      </c>
      <c r="U40" s="25">
        <f t="shared" si="3"/>
        <v>4.1439806412583184</v>
      </c>
      <c r="V40" s="25">
        <f t="shared" si="4"/>
        <v>6.442831215970962</v>
      </c>
      <c r="W40" s="25">
        <f t="shared" si="5"/>
        <v>6.0496067755595888</v>
      </c>
    </row>
    <row r="41" spans="1:23" ht="15.7">
      <c r="A41" s="36" t="s">
        <v>289</v>
      </c>
      <c r="B41" s="19" t="s">
        <v>39</v>
      </c>
      <c r="C41" s="20">
        <f t="shared" si="0"/>
        <v>3545</v>
      </c>
      <c r="D41" s="19">
        <v>3732</v>
      </c>
      <c r="E41" s="19">
        <v>0</v>
      </c>
      <c r="F41" s="19">
        <v>3732</v>
      </c>
      <c r="G41" s="19">
        <v>31</v>
      </c>
      <c r="H41" s="19">
        <v>3854</v>
      </c>
      <c r="I41" s="19">
        <v>94</v>
      </c>
      <c r="J41" s="19">
        <v>3805</v>
      </c>
      <c r="K41" s="19">
        <v>16</v>
      </c>
      <c r="L41" s="19">
        <v>3674</v>
      </c>
      <c r="M41" s="19">
        <v>109</v>
      </c>
      <c r="N41" s="125">
        <v>3636</v>
      </c>
      <c r="O41" s="125">
        <v>109</v>
      </c>
      <c r="P41" s="44">
        <v>3545</v>
      </c>
      <c r="Q41" s="102">
        <v>0.29600000000000004</v>
      </c>
      <c r="S41" s="25">
        <f t="shared" si="1"/>
        <v>5.2750352609308893</v>
      </c>
      <c r="T41" s="25">
        <f t="shared" si="2"/>
        <v>5.2750352609308893</v>
      </c>
      <c r="U41" s="25">
        <f t="shared" si="3"/>
        <v>8.7165021156558531</v>
      </c>
      <c r="V41" s="25">
        <f t="shared" si="4"/>
        <v>7.3342736248236946</v>
      </c>
      <c r="W41" s="25">
        <f t="shared" si="5"/>
        <v>3.6389280677009874</v>
      </c>
    </row>
    <row r="42" spans="1:23" ht="15.7">
      <c r="A42" s="36" t="s">
        <v>290</v>
      </c>
      <c r="B42" s="19" t="s">
        <v>40</v>
      </c>
      <c r="C42" s="20">
        <f t="shared" si="0"/>
        <v>4503</v>
      </c>
      <c r="D42" s="19">
        <v>4751</v>
      </c>
      <c r="E42" s="19">
        <v>0</v>
      </c>
      <c r="F42" s="19">
        <v>4751</v>
      </c>
      <c r="G42" s="19">
        <v>63</v>
      </c>
      <c r="H42" s="19">
        <v>4780</v>
      </c>
      <c r="I42" s="19">
        <v>234</v>
      </c>
      <c r="J42" s="19">
        <v>4779</v>
      </c>
      <c r="K42" s="19">
        <v>31</v>
      </c>
      <c r="L42" s="19">
        <v>4689</v>
      </c>
      <c r="M42" s="19">
        <v>313</v>
      </c>
      <c r="N42" s="125">
        <v>4575</v>
      </c>
      <c r="O42" s="125">
        <v>110</v>
      </c>
      <c r="P42" s="44">
        <v>4503</v>
      </c>
      <c r="Q42" s="102">
        <v>0.23500000000000001</v>
      </c>
      <c r="S42" s="25">
        <f t="shared" si="1"/>
        <v>5.5074394847879189</v>
      </c>
      <c r="T42" s="25">
        <f t="shared" si="2"/>
        <v>5.5074394847879189</v>
      </c>
      <c r="U42" s="25">
        <f t="shared" si="3"/>
        <v>6.1514545858316678</v>
      </c>
      <c r="V42" s="25">
        <f t="shared" si="4"/>
        <v>6.1292471685542971</v>
      </c>
      <c r="W42" s="25">
        <f t="shared" si="5"/>
        <v>4.1305796135909389</v>
      </c>
    </row>
    <row r="43" spans="1:23" ht="15.7">
      <c r="A43" s="36" t="s">
        <v>290</v>
      </c>
      <c r="B43" s="19" t="s">
        <v>41</v>
      </c>
      <c r="C43" s="20">
        <f t="shared" si="0"/>
        <v>4405</v>
      </c>
      <c r="D43" s="19">
        <v>4538</v>
      </c>
      <c r="E43" s="19">
        <v>15</v>
      </c>
      <c r="F43" s="19">
        <v>4538</v>
      </c>
      <c r="G43" s="19">
        <v>47</v>
      </c>
      <c r="H43" s="19">
        <v>4772</v>
      </c>
      <c r="I43" s="19">
        <v>234</v>
      </c>
      <c r="J43" s="19">
        <v>4580</v>
      </c>
      <c r="K43" s="19">
        <v>16</v>
      </c>
      <c r="L43" s="19">
        <v>4687</v>
      </c>
      <c r="M43" s="19">
        <v>391</v>
      </c>
      <c r="N43" s="125">
        <v>4518</v>
      </c>
      <c r="O43" s="125">
        <v>94</v>
      </c>
      <c r="P43" s="44">
        <v>4405</v>
      </c>
      <c r="Q43" s="102">
        <v>0.28200000000000003</v>
      </c>
      <c r="S43" s="25">
        <f t="shared" si="1"/>
        <v>3.0192962542565267</v>
      </c>
      <c r="T43" s="25">
        <f t="shared" si="2"/>
        <v>3.0192962542565267</v>
      </c>
      <c r="U43" s="25">
        <f t="shared" si="3"/>
        <v>8.3314415437003415</v>
      </c>
      <c r="V43" s="25">
        <f t="shared" si="4"/>
        <v>3.9727582292849033</v>
      </c>
      <c r="W43" s="25">
        <f t="shared" si="5"/>
        <v>6.4018161180476731</v>
      </c>
    </row>
    <row r="44" spans="1:23" ht="15.7">
      <c r="A44" s="36" t="s">
        <v>290</v>
      </c>
      <c r="B44" s="19" t="s">
        <v>42</v>
      </c>
      <c r="C44" s="20">
        <f t="shared" si="0"/>
        <v>4357</v>
      </c>
      <c r="D44" s="19">
        <v>4561</v>
      </c>
      <c r="E44" s="19">
        <v>0</v>
      </c>
      <c r="F44" s="19">
        <v>4565</v>
      </c>
      <c r="G44" s="19">
        <v>62</v>
      </c>
      <c r="H44" s="19">
        <v>4604</v>
      </c>
      <c r="I44" s="19">
        <v>235</v>
      </c>
      <c r="J44" s="19">
        <v>4585</v>
      </c>
      <c r="K44" s="19">
        <v>31</v>
      </c>
      <c r="L44" s="19">
        <v>4587</v>
      </c>
      <c r="M44" s="19">
        <v>219</v>
      </c>
      <c r="N44" s="125">
        <v>4460</v>
      </c>
      <c r="O44" s="125">
        <v>140</v>
      </c>
      <c r="P44" s="44">
        <v>4357</v>
      </c>
      <c r="Q44" s="102">
        <v>0.48400000000000004</v>
      </c>
      <c r="S44" s="25">
        <f t="shared" si="1"/>
        <v>4.682120725269681</v>
      </c>
      <c r="T44" s="25">
        <f t="shared" si="2"/>
        <v>4.773927014000459</v>
      </c>
      <c r="U44" s="25">
        <f t="shared" si="3"/>
        <v>5.6690383291255451</v>
      </c>
      <c r="V44" s="25">
        <f t="shared" si="4"/>
        <v>5.2329584576543491</v>
      </c>
      <c r="W44" s="25">
        <f t="shared" si="5"/>
        <v>5.2788616020197381</v>
      </c>
    </row>
    <row r="45" spans="1:23" ht="15.7">
      <c r="A45" s="36" t="s">
        <v>290</v>
      </c>
      <c r="B45" s="19" t="s">
        <v>43</v>
      </c>
      <c r="C45" s="20">
        <f t="shared" si="0"/>
        <v>4628</v>
      </c>
      <c r="D45" s="19">
        <v>4768</v>
      </c>
      <c r="E45" s="19">
        <v>0</v>
      </c>
      <c r="F45" s="19">
        <v>4768</v>
      </c>
      <c r="G45" s="19">
        <v>31</v>
      </c>
      <c r="H45" s="19">
        <v>4864</v>
      </c>
      <c r="I45" s="19">
        <v>204</v>
      </c>
      <c r="J45" s="19">
        <v>4816</v>
      </c>
      <c r="K45" s="19">
        <v>46</v>
      </c>
      <c r="L45" s="19">
        <v>4855</v>
      </c>
      <c r="M45" s="19">
        <v>219</v>
      </c>
      <c r="N45" s="125">
        <v>4701</v>
      </c>
      <c r="O45" s="125">
        <v>93</v>
      </c>
      <c r="P45" s="44">
        <v>4628</v>
      </c>
      <c r="Q45" s="102">
        <v>0.17100000000000001</v>
      </c>
      <c r="S45" s="25">
        <f t="shared" si="1"/>
        <v>3.0250648228176318</v>
      </c>
      <c r="T45" s="25">
        <f t="shared" si="2"/>
        <v>3.0250648228176318</v>
      </c>
      <c r="U45" s="25">
        <f t="shared" si="3"/>
        <v>5.0993949870354358</v>
      </c>
      <c r="V45" s="25">
        <f t="shared" si="4"/>
        <v>4.062229904926534</v>
      </c>
      <c r="W45" s="25">
        <f t="shared" si="5"/>
        <v>4.9049265341400172</v>
      </c>
    </row>
    <row r="46" spans="1:23" ht="15.7">
      <c r="A46" s="36" t="s">
        <v>290</v>
      </c>
      <c r="B46" s="19" t="s">
        <v>44</v>
      </c>
      <c r="C46" s="20">
        <f t="shared" si="0"/>
        <v>4570</v>
      </c>
      <c r="D46" s="19">
        <v>4832</v>
      </c>
      <c r="E46" s="19">
        <v>0</v>
      </c>
      <c r="F46" s="19">
        <v>4832</v>
      </c>
      <c r="G46" s="19">
        <v>63</v>
      </c>
      <c r="H46" s="19">
        <v>4726</v>
      </c>
      <c r="I46" s="19">
        <v>250</v>
      </c>
      <c r="J46" s="19">
        <v>4795</v>
      </c>
      <c r="K46" s="19">
        <v>31</v>
      </c>
      <c r="L46" s="19">
        <v>4882</v>
      </c>
      <c r="M46" s="19">
        <v>500</v>
      </c>
      <c r="N46" s="125">
        <v>4685</v>
      </c>
      <c r="O46" s="125">
        <v>141</v>
      </c>
      <c r="P46" s="44">
        <v>4570</v>
      </c>
      <c r="Q46" s="102">
        <v>0.65500000000000003</v>
      </c>
      <c r="S46" s="25">
        <f t="shared" si="1"/>
        <v>5.7330415754923409</v>
      </c>
      <c r="T46" s="25">
        <f t="shared" si="2"/>
        <v>5.7330415754923409</v>
      </c>
      <c r="U46" s="25">
        <f t="shared" si="3"/>
        <v>3.4135667396061269</v>
      </c>
      <c r="V46" s="25">
        <f t="shared" si="4"/>
        <v>4.9234135667396064</v>
      </c>
      <c r="W46" s="25">
        <f t="shared" si="5"/>
        <v>6.8271334792122538</v>
      </c>
    </row>
    <row r="47" spans="1:23" ht="15.7">
      <c r="A47" s="36" t="s">
        <v>290</v>
      </c>
      <c r="B47" s="19" t="s">
        <v>45</v>
      </c>
      <c r="C47" s="20">
        <f t="shared" si="0"/>
        <v>4525</v>
      </c>
      <c r="D47" s="19">
        <v>4696</v>
      </c>
      <c r="E47" s="19">
        <v>0</v>
      </c>
      <c r="F47" s="19">
        <v>4776</v>
      </c>
      <c r="G47" s="19">
        <v>94</v>
      </c>
      <c r="H47" s="19">
        <v>4717</v>
      </c>
      <c r="I47" s="19">
        <v>296</v>
      </c>
      <c r="J47" s="19">
        <v>4728</v>
      </c>
      <c r="K47" s="19">
        <v>47</v>
      </c>
      <c r="L47" s="19">
        <v>4725</v>
      </c>
      <c r="M47" s="19">
        <v>235</v>
      </c>
      <c r="N47" s="125">
        <v>4601</v>
      </c>
      <c r="O47" s="125">
        <v>109</v>
      </c>
      <c r="P47" s="44">
        <v>4525</v>
      </c>
      <c r="Q47" s="102">
        <v>0.67100000000000004</v>
      </c>
      <c r="S47" s="25">
        <f t="shared" si="1"/>
        <v>3.7790055248618781</v>
      </c>
      <c r="T47" s="25">
        <f t="shared" si="2"/>
        <v>5.5469613259668513</v>
      </c>
      <c r="U47" s="25">
        <f t="shared" si="3"/>
        <v>4.2430939226519335</v>
      </c>
      <c r="V47" s="25">
        <f t="shared" si="4"/>
        <v>4.4861878453038679</v>
      </c>
      <c r="W47" s="25">
        <f t="shared" si="5"/>
        <v>4.4198895027624303</v>
      </c>
    </row>
    <row r="48" spans="1:23" ht="15.7">
      <c r="A48" s="36" t="s">
        <v>290</v>
      </c>
      <c r="B48" s="19" t="s">
        <v>46</v>
      </c>
      <c r="C48" s="20">
        <f t="shared" si="0"/>
        <v>4656</v>
      </c>
      <c r="D48" s="19">
        <v>4834</v>
      </c>
      <c r="E48" s="19">
        <v>0</v>
      </c>
      <c r="F48" s="19">
        <v>4834</v>
      </c>
      <c r="G48" s="19">
        <v>31</v>
      </c>
      <c r="H48" s="19">
        <v>4845</v>
      </c>
      <c r="I48" s="19">
        <v>219</v>
      </c>
      <c r="J48" s="19">
        <v>4891</v>
      </c>
      <c r="K48" s="19">
        <v>31</v>
      </c>
      <c r="L48" s="19">
        <v>4914</v>
      </c>
      <c r="M48" s="19">
        <v>219</v>
      </c>
      <c r="N48" s="125">
        <v>4707</v>
      </c>
      <c r="O48" s="125">
        <v>109</v>
      </c>
      <c r="P48" s="44">
        <v>4656</v>
      </c>
      <c r="Q48" s="102">
        <v>0.5</v>
      </c>
      <c r="S48" s="25">
        <f t="shared" si="1"/>
        <v>3.8230240549828181</v>
      </c>
      <c r="T48" s="25">
        <f t="shared" si="2"/>
        <v>3.8230240549828181</v>
      </c>
      <c r="U48" s="25">
        <f t="shared" si="3"/>
        <v>4.0592783505154637</v>
      </c>
      <c r="V48" s="25">
        <f t="shared" si="4"/>
        <v>5.047250859106529</v>
      </c>
      <c r="W48" s="25">
        <f t="shared" si="5"/>
        <v>5.5412371134020617</v>
      </c>
    </row>
    <row r="49" spans="1:23" ht="15.7">
      <c r="A49" s="36" t="s">
        <v>290</v>
      </c>
      <c r="B49" s="19" t="s">
        <v>47</v>
      </c>
      <c r="C49" s="20">
        <f t="shared" si="0"/>
        <v>4556</v>
      </c>
      <c r="D49" s="19">
        <v>4713</v>
      </c>
      <c r="E49" s="19">
        <v>0</v>
      </c>
      <c r="F49" s="19">
        <v>4713</v>
      </c>
      <c r="G49" s="19">
        <v>47</v>
      </c>
      <c r="H49" s="19">
        <v>4890</v>
      </c>
      <c r="I49" s="19">
        <v>203</v>
      </c>
      <c r="J49" s="19">
        <v>4836</v>
      </c>
      <c r="K49" s="19">
        <v>31</v>
      </c>
      <c r="L49" s="19">
        <v>4867</v>
      </c>
      <c r="M49" s="19">
        <v>203</v>
      </c>
      <c r="N49" s="125">
        <v>4625</v>
      </c>
      <c r="O49" s="125">
        <v>94</v>
      </c>
      <c r="P49" s="44">
        <v>4556</v>
      </c>
      <c r="Q49" s="102">
        <v>0.51600000000000001</v>
      </c>
      <c r="S49" s="25">
        <f t="shared" si="1"/>
        <v>3.4460052677787534</v>
      </c>
      <c r="T49" s="25">
        <f t="shared" si="2"/>
        <v>3.4460052677787534</v>
      </c>
      <c r="U49" s="25">
        <f t="shared" si="3"/>
        <v>7.3309920983318708</v>
      </c>
      <c r="V49" s="25">
        <f t="shared" si="4"/>
        <v>6.1457418788410889</v>
      </c>
      <c r="W49" s="25">
        <f t="shared" si="5"/>
        <v>6.8261633011413529</v>
      </c>
    </row>
    <row r="50" spans="1:23" ht="15.7">
      <c r="A50" s="36" t="s">
        <v>290</v>
      </c>
      <c r="B50" s="19" t="s">
        <v>48</v>
      </c>
      <c r="C50" s="20">
        <f t="shared" si="0"/>
        <v>4378</v>
      </c>
      <c r="D50" s="19">
        <v>4543</v>
      </c>
      <c r="E50" s="19">
        <v>0</v>
      </c>
      <c r="F50" s="19">
        <v>4543</v>
      </c>
      <c r="G50" s="19">
        <v>32</v>
      </c>
      <c r="H50" s="19">
        <v>4515</v>
      </c>
      <c r="I50" s="19">
        <v>203</v>
      </c>
      <c r="J50" s="19">
        <v>4527</v>
      </c>
      <c r="K50" s="19">
        <v>31</v>
      </c>
      <c r="L50" s="19">
        <v>4509</v>
      </c>
      <c r="M50" s="19">
        <v>219</v>
      </c>
      <c r="N50" s="125">
        <v>4479</v>
      </c>
      <c r="O50" s="125">
        <v>109</v>
      </c>
      <c r="P50" s="44">
        <v>4378</v>
      </c>
      <c r="Q50" s="102">
        <v>0.17099999999999999</v>
      </c>
      <c r="S50" s="25">
        <f t="shared" si="1"/>
        <v>3.7688442211055273</v>
      </c>
      <c r="T50" s="25">
        <f t="shared" si="2"/>
        <v>3.7688442211055273</v>
      </c>
      <c r="U50" s="25">
        <f t="shared" si="3"/>
        <v>3.1292827775239833</v>
      </c>
      <c r="V50" s="25">
        <f t="shared" si="4"/>
        <v>3.4033805390589311</v>
      </c>
      <c r="W50" s="25">
        <f t="shared" si="5"/>
        <v>2.9922338967565096</v>
      </c>
    </row>
    <row r="51" spans="1:23" ht="15.7">
      <c r="A51" s="36" t="s">
        <v>290</v>
      </c>
      <c r="B51" s="19" t="s">
        <v>49</v>
      </c>
      <c r="C51" s="20">
        <f t="shared" si="0"/>
        <v>4516</v>
      </c>
      <c r="D51" s="19">
        <v>4615</v>
      </c>
      <c r="E51" s="19">
        <v>0</v>
      </c>
      <c r="F51" s="19">
        <v>4615</v>
      </c>
      <c r="G51" s="19">
        <v>47</v>
      </c>
      <c r="H51" s="19">
        <v>4833</v>
      </c>
      <c r="I51" s="19">
        <v>187</v>
      </c>
      <c r="J51" s="19">
        <v>4655</v>
      </c>
      <c r="K51" s="19">
        <v>32</v>
      </c>
      <c r="L51" s="19">
        <v>4785</v>
      </c>
      <c r="M51" s="19">
        <v>234</v>
      </c>
      <c r="N51" s="125">
        <v>4526</v>
      </c>
      <c r="O51" s="125">
        <v>94</v>
      </c>
      <c r="P51" s="44">
        <v>4516</v>
      </c>
      <c r="Q51" s="102">
        <v>0.32699999999999996</v>
      </c>
      <c r="S51" s="25">
        <f t="shared" si="1"/>
        <v>2.1922054915854741</v>
      </c>
      <c r="T51" s="25">
        <f t="shared" si="2"/>
        <v>2.1922054915854741</v>
      </c>
      <c r="U51" s="25">
        <f t="shared" si="3"/>
        <v>7.0194862710363157</v>
      </c>
      <c r="V51" s="25">
        <f t="shared" si="4"/>
        <v>3.0779450841452611</v>
      </c>
      <c r="W51" s="25">
        <f t="shared" si="5"/>
        <v>5.95659875996457</v>
      </c>
    </row>
    <row r="52" spans="1:23" ht="15.7">
      <c r="A52" s="36" t="s">
        <v>291</v>
      </c>
      <c r="B52" s="19" t="s">
        <v>50</v>
      </c>
      <c r="C52" s="20">
        <f t="shared" si="0"/>
        <v>6384</v>
      </c>
      <c r="D52" s="19">
        <v>6621</v>
      </c>
      <c r="E52" s="19">
        <v>0</v>
      </c>
      <c r="F52" s="19">
        <v>6621</v>
      </c>
      <c r="G52" s="19">
        <v>78</v>
      </c>
      <c r="H52" s="19">
        <v>6718</v>
      </c>
      <c r="I52" s="19">
        <v>562</v>
      </c>
      <c r="J52" s="19">
        <v>6654</v>
      </c>
      <c r="K52" s="19">
        <v>32</v>
      </c>
      <c r="L52" s="19">
        <v>6755</v>
      </c>
      <c r="M52" s="19">
        <v>515</v>
      </c>
      <c r="N52" s="125">
        <v>6553</v>
      </c>
      <c r="O52" s="125">
        <v>110</v>
      </c>
      <c r="P52" s="44">
        <v>6384</v>
      </c>
      <c r="Q52" s="102">
        <v>3.468</v>
      </c>
      <c r="S52" s="25">
        <f t="shared" si="1"/>
        <v>3.7124060150375939</v>
      </c>
      <c r="T52" s="25">
        <f t="shared" si="2"/>
        <v>3.7124060150375939</v>
      </c>
      <c r="U52" s="25">
        <f t="shared" si="3"/>
        <v>5.2318295739348368</v>
      </c>
      <c r="V52" s="25">
        <f t="shared" si="4"/>
        <v>4.2293233082706765</v>
      </c>
      <c r="W52" s="25">
        <f t="shared" si="5"/>
        <v>5.8114035087719298</v>
      </c>
    </row>
    <row r="53" spans="1:23" ht="15.7">
      <c r="A53" s="36" t="s">
        <v>291</v>
      </c>
      <c r="B53" s="19" t="s">
        <v>51</v>
      </c>
      <c r="C53" s="20">
        <f t="shared" si="0"/>
        <v>5946</v>
      </c>
      <c r="D53" s="19">
        <v>6259</v>
      </c>
      <c r="E53" s="19">
        <v>15</v>
      </c>
      <c r="F53" s="19">
        <v>6259</v>
      </c>
      <c r="G53" s="19">
        <v>94</v>
      </c>
      <c r="H53" s="19">
        <v>6488</v>
      </c>
      <c r="I53" s="19">
        <v>594</v>
      </c>
      <c r="J53" s="19">
        <v>6262</v>
      </c>
      <c r="K53" s="19">
        <v>47</v>
      </c>
      <c r="L53" s="19">
        <v>6421</v>
      </c>
      <c r="M53" s="19">
        <v>765</v>
      </c>
      <c r="N53" s="125">
        <v>6027</v>
      </c>
      <c r="O53" s="125">
        <v>94</v>
      </c>
      <c r="P53" s="44">
        <v>5946</v>
      </c>
      <c r="Q53" s="102">
        <v>0.59400000000000008</v>
      </c>
      <c r="S53" s="25">
        <f t="shared" si="1"/>
        <v>5.2640430541540528</v>
      </c>
      <c r="T53" s="25">
        <f t="shared" si="2"/>
        <v>5.2640430541540528</v>
      </c>
      <c r="U53" s="25">
        <f t="shared" si="3"/>
        <v>9.1153716784392866</v>
      </c>
      <c r="V53" s="25">
        <f t="shared" si="4"/>
        <v>5.3144971409350825</v>
      </c>
      <c r="W53" s="25">
        <f t="shared" si="5"/>
        <v>7.9885637403296332</v>
      </c>
    </row>
    <row r="54" spans="1:23" ht="15.7">
      <c r="A54" s="36" t="s">
        <v>291</v>
      </c>
      <c r="B54" s="19" t="s">
        <v>52</v>
      </c>
      <c r="C54" s="20">
        <f t="shared" si="0"/>
        <v>6120</v>
      </c>
      <c r="D54" s="19">
        <v>6344</v>
      </c>
      <c r="E54" s="19">
        <v>0</v>
      </c>
      <c r="F54" s="19">
        <v>6344</v>
      </c>
      <c r="G54" s="19">
        <v>78</v>
      </c>
      <c r="H54" s="19">
        <v>6329</v>
      </c>
      <c r="I54" s="19">
        <v>578</v>
      </c>
      <c r="J54" s="19">
        <v>6346</v>
      </c>
      <c r="K54" s="19">
        <v>31</v>
      </c>
      <c r="L54" s="19">
        <v>6329</v>
      </c>
      <c r="M54" s="19">
        <v>500</v>
      </c>
      <c r="N54" s="125">
        <v>6253</v>
      </c>
      <c r="O54" s="125">
        <v>94</v>
      </c>
      <c r="P54" s="44">
        <v>6120</v>
      </c>
      <c r="Q54" s="102">
        <v>0.28100000000000003</v>
      </c>
      <c r="S54" s="25">
        <f t="shared" si="1"/>
        <v>3.6601307189542487</v>
      </c>
      <c r="T54" s="25">
        <f t="shared" si="2"/>
        <v>3.6601307189542487</v>
      </c>
      <c r="U54" s="25">
        <f t="shared" si="3"/>
        <v>3.4150326797385619</v>
      </c>
      <c r="V54" s="25">
        <f t="shared" si="4"/>
        <v>3.6928104575163401</v>
      </c>
      <c r="W54" s="25">
        <f t="shared" si="5"/>
        <v>3.4150326797385619</v>
      </c>
    </row>
    <row r="55" spans="1:23" ht="15.7">
      <c r="A55" s="36" t="s">
        <v>291</v>
      </c>
      <c r="B55" s="19" t="s">
        <v>53</v>
      </c>
      <c r="C55" s="20">
        <f t="shared" si="0"/>
        <v>6005</v>
      </c>
      <c r="D55" s="19">
        <v>6237</v>
      </c>
      <c r="E55" s="19">
        <v>0</v>
      </c>
      <c r="F55" s="19">
        <v>6237</v>
      </c>
      <c r="G55" s="19">
        <v>47</v>
      </c>
      <c r="H55" s="19">
        <v>6331</v>
      </c>
      <c r="I55" s="19">
        <v>438</v>
      </c>
      <c r="J55" s="19">
        <v>6218</v>
      </c>
      <c r="K55" s="19">
        <v>31</v>
      </c>
      <c r="L55" s="19">
        <v>6318</v>
      </c>
      <c r="M55" s="19">
        <v>531</v>
      </c>
      <c r="N55" s="125">
        <v>6101</v>
      </c>
      <c r="O55" s="125">
        <v>109</v>
      </c>
      <c r="P55" s="44">
        <v>6005</v>
      </c>
      <c r="Q55" s="102">
        <v>4.234</v>
      </c>
      <c r="S55" s="25">
        <f t="shared" si="1"/>
        <v>3.8634471273938384</v>
      </c>
      <c r="T55" s="25">
        <f t="shared" si="2"/>
        <v>3.8634471273938384</v>
      </c>
      <c r="U55" s="25">
        <f t="shared" si="3"/>
        <v>5.4288093255620318</v>
      </c>
      <c r="V55" s="25">
        <f t="shared" si="4"/>
        <v>3.547044129891757</v>
      </c>
      <c r="W55" s="25">
        <f t="shared" si="5"/>
        <v>5.2123230641132388</v>
      </c>
    </row>
    <row r="56" spans="1:23" ht="15.7">
      <c r="A56" s="36" t="s">
        <v>291</v>
      </c>
      <c r="B56" s="19" t="s">
        <v>54</v>
      </c>
      <c r="C56" s="20">
        <f t="shared" si="0"/>
        <v>6157</v>
      </c>
      <c r="D56" s="19">
        <v>6390</v>
      </c>
      <c r="E56" s="19">
        <v>0</v>
      </c>
      <c r="F56" s="19">
        <v>6390</v>
      </c>
      <c r="G56" s="19">
        <v>62</v>
      </c>
      <c r="H56" s="19">
        <v>6527</v>
      </c>
      <c r="I56" s="19">
        <v>422</v>
      </c>
      <c r="J56" s="19">
        <v>6406</v>
      </c>
      <c r="K56" s="19">
        <v>31</v>
      </c>
      <c r="L56" s="19">
        <v>6470</v>
      </c>
      <c r="M56" s="19">
        <v>625</v>
      </c>
      <c r="N56" s="125">
        <v>6278</v>
      </c>
      <c r="O56" s="125">
        <v>109</v>
      </c>
      <c r="P56" s="44">
        <v>6157</v>
      </c>
      <c r="Q56" s="102">
        <v>0.625</v>
      </c>
      <c r="S56" s="25">
        <f t="shared" si="1"/>
        <v>3.7843105408478155</v>
      </c>
      <c r="T56" s="25">
        <f t="shared" si="2"/>
        <v>3.7843105408478155</v>
      </c>
      <c r="U56" s="25">
        <f t="shared" si="3"/>
        <v>6.009420172161767</v>
      </c>
      <c r="V56" s="25">
        <f t="shared" si="4"/>
        <v>4.0441773591034593</v>
      </c>
      <c r="W56" s="25">
        <f t="shared" si="5"/>
        <v>5.0836446321260356</v>
      </c>
    </row>
    <row r="57" spans="1:23" ht="15.7">
      <c r="A57" s="36" t="s">
        <v>291</v>
      </c>
      <c r="B57" s="19" t="s">
        <v>55</v>
      </c>
      <c r="C57" s="20">
        <f t="shared" si="0"/>
        <v>6107</v>
      </c>
      <c r="D57" s="19">
        <v>6338</v>
      </c>
      <c r="E57" s="19">
        <v>0</v>
      </c>
      <c r="F57" s="19">
        <v>6378</v>
      </c>
      <c r="G57" s="19">
        <v>47</v>
      </c>
      <c r="H57" s="19">
        <v>6394</v>
      </c>
      <c r="I57" s="19">
        <v>484</v>
      </c>
      <c r="J57" s="19">
        <v>6386</v>
      </c>
      <c r="K57" s="19">
        <v>47</v>
      </c>
      <c r="L57" s="19">
        <v>6362</v>
      </c>
      <c r="M57" s="19">
        <v>640</v>
      </c>
      <c r="N57" s="125">
        <v>6195</v>
      </c>
      <c r="O57" s="125">
        <v>94</v>
      </c>
      <c r="P57" s="44">
        <v>6107</v>
      </c>
      <c r="Q57" s="102">
        <v>1</v>
      </c>
      <c r="S57" s="25">
        <f t="shared" si="1"/>
        <v>3.7825446209268052</v>
      </c>
      <c r="T57" s="25">
        <f t="shared" si="2"/>
        <v>4.4375307024725723</v>
      </c>
      <c r="U57" s="25">
        <f t="shared" si="3"/>
        <v>4.6995251350908793</v>
      </c>
      <c r="V57" s="25">
        <f t="shared" si="4"/>
        <v>4.5685279187817258</v>
      </c>
      <c r="W57" s="25">
        <f t="shared" si="5"/>
        <v>4.1755362698542662</v>
      </c>
    </row>
    <row r="58" spans="1:23" ht="15.7">
      <c r="A58" s="36" t="s">
        <v>291</v>
      </c>
      <c r="B58" s="19" t="s">
        <v>56</v>
      </c>
      <c r="C58" s="20">
        <f t="shared" si="0"/>
        <v>6209</v>
      </c>
      <c r="D58" s="19">
        <v>6420</v>
      </c>
      <c r="E58" s="19">
        <v>0</v>
      </c>
      <c r="F58" s="19">
        <v>6460</v>
      </c>
      <c r="G58" s="19">
        <v>78</v>
      </c>
      <c r="H58" s="19">
        <v>6504</v>
      </c>
      <c r="I58" s="19">
        <v>859</v>
      </c>
      <c r="J58" s="19">
        <v>6478</v>
      </c>
      <c r="K58" s="19">
        <v>32</v>
      </c>
      <c r="L58" s="19">
        <v>6456</v>
      </c>
      <c r="M58" s="19">
        <v>828</v>
      </c>
      <c r="N58" s="125">
        <v>6330</v>
      </c>
      <c r="O58" s="125">
        <v>78</v>
      </c>
      <c r="P58" s="44">
        <v>6209</v>
      </c>
      <c r="Q58" s="102">
        <v>0.54700000000000004</v>
      </c>
      <c r="S58" s="25">
        <f t="shared" si="1"/>
        <v>3.3982928007730715</v>
      </c>
      <c r="T58" s="25">
        <f t="shared" si="2"/>
        <v>4.0425189241423745</v>
      </c>
      <c r="U58" s="25">
        <f t="shared" si="3"/>
        <v>4.7511676598486066</v>
      </c>
      <c r="V58" s="25">
        <f t="shared" si="4"/>
        <v>4.3324206796585596</v>
      </c>
      <c r="W58" s="25">
        <f t="shared" si="5"/>
        <v>3.9780963118054435</v>
      </c>
    </row>
    <row r="59" spans="1:23" ht="15.7">
      <c r="A59" s="36" t="s">
        <v>291</v>
      </c>
      <c r="B59" s="19" t="s">
        <v>57</v>
      </c>
      <c r="C59" s="20">
        <f t="shared" si="0"/>
        <v>6161</v>
      </c>
      <c r="D59" s="19">
        <v>6516</v>
      </c>
      <c r="E59" s="19">
        <v>0</v>
      </c>
      <c r="F59" s="19">
        <v>6516</v>
      </c>
      <c r="G59" s="19">
        <v>47</v>
      </c>
      <c r="H59" s="19">
        <v>6541</v>
      </c>
      <c r="I59" s="19">
        <v>688</v>
      </c>
      <c r="J59" s="19">
        <v>6438</v>
      </c>
      <c r="K59" s="19">
        <v>47</v>
      </c>
      <c r="L59" s="19">
        <v>6302</v>
      </c>
      <c r="M59" s="19">
        <v>875</v>
      </c>
      <c r="N59" s="125">
        <v>6260</v>
      </c>
      <c r="O59" s="125">
        <v>78</v>
      </c>
      <c r="P59" s="44">
        <v>6161</v>
      </c>
      <c r="Q59" s="102">
        <v>0.34399999999999997</v>
      </c>
      <c r="S59" s="25">
        <f t="shared" si="1"/>
        <v>5.7620516149975654</v>
      </c>
      <c r="T59" s="25">
        <f t="shared" si="2"/>
        <v>5.7620516149975654</v>
      </c>
      <c r="U59" s="25">
        <f t="shared" si="3"/>
        <v>6.1678298977438724</v>
      </c>
      <c r="V59" s="25">
        <f t="shared" si="4"/>
        <v>4.4960233728290859</v>
      </c>
      <c r="W59" s="25">
        <f t="shared" si="5"/>
        <v>2.2885895146891739</v>
      </c>
    </row>
    <row r="60" spans="1:23" ht="15.7">
      <c r="A60" s="36" t="s">
        <v>291</v>
      </c>
      <c r="B60" s="19" t="s">
        <v>58</v>
      </c>
      <c r="C60" s="20">
        <f t="shared" si="0"/>
        <v>6117</v>
      </c>
      <c r="D60" s="19">
        <v>6340</v>
      </c>
      <c r="E60" s="19">
        <v>0</v>
      </c>
      <c r="F60" s="19">
        <v>6340</v>
      </c>
      <c r="G60" s="19">
        <v>141</v>
      </c>
      <c r="H60" s="19">
        <v>6406</v>
      </c>
      <c r="I60" s="19">
        <v>875</v>
      </c>
      <c r="J60" s="19">
        <v>6362</v>
      </c>
      <c r="K60" s="19">
        <v>31</v>
      </c>
      <c r="L60" s="19">
        <v>6484</v>
      </c>
      <c r="M60" s="19">
        <v>469</v>
      </c>
      <c r="N60" s="125">
        <v>6161</v>
      </c>
      <c r="O60" s="125">
        <v>78</v>
      </c>
      <c r="P60" s="44">
        <v>6117</v>
      </c>
      <c r="Q60" s="102">
        <v>1.0459999999999998</v>
      </c>
      <c r="S60" s="25">
        <f t="shared" si="1"/>
        <v>3.6455778976622528</v>
      </c>
      <c r="T60" s="25">
        <f t="shared" si="2"/>
        <v>3.6455778976622528</v>
      </c>
      <c r="U60" s="25">
        <f t="shared" si="3"/>
        <v>4.724538172306687</v>
      </c>
      <c r="V60" s="25">
        <f t="shared" si="4"/>
        <v>4.0052313225437306</v>
      </c>
      <c r="W60" s="25">
        <f t="shared" si="5"/>
        <v>5.9996730423410165</v>
      </c>
    </row>
    <row r="61" spans="1:23" ht="15.7">
      <c r="A61" s="36" t="s">
        <v>291</v>
      </c>
      <c r="B61" s="19" t="s">
        <v>59</v>
      </c>
      <c r="C61" s="20">
        <f t="shared" si="0"/>
        <v>6211</v>
      </c>
      <c r="D61" s="19">
        <v>6456</v>
      </c>
      <c r="E61" s="19">
        <v>0</v>
      </c>
      <c r="F61" s="19">
        <v>6456</v>
      </c>
      <c r="G61" s="19">
        <v>47</v>
      </c>
      <c r="H61" s="19">
        <v>6419</v>
      </c>
      <c r="I61" s="19">
        <v>469</v>
      </c>
      <c r="J61" s="19">
        <v>6582</v>
      </c>
      <c r="K61" s="19">
        <v>31</v>
      </c>
      <c r="L61" s="19">
        <v>6487</v>
      </c>
      <c r="M61" s="19">
        <v>484</v>
      </c>
      <c r="N61" s="125">
        <v>6294</v>
      </c>
      <c r="O61" s="125">
        <v>78</v>
      </c>
      <c r="P61" s="44">
        <v>6211</v>
      </c>
      <c r="Q61" s="102">
        <v>0.32799999999999996</v>
      </c>
      <c r="S61" s="25">
        <f t="shared" si="1"/>
        <v>3.944614393817421</v>
      </c>
      <c r="T61" s="25">
        <f t="shared" si="2"/>
        <v>3.944614393817421</v>
      </c>
      <c r="U61" s="25">
        <f t="shared" si="3"/>
        <v>3.3488971180164224</v>
      </c>
      <c r="V61" s="25">
        <f t="shared" si="4"/>
        <v>5.9732732249235223</v>
      </c>
      <c r="W61" s="25">
        <f t="shared" si="5"/>
        <v>4.4437288681371765</v>
      </c>
    </row>
    <row r="62" spans="1:23" ht="15.7">
      <c r="A62" s="36" t="s">
        <v>292</v>
      </c>
      <c r="B62" s="19" t="s">
        <v>60</v>
      </c>
      <c r="C62" s="20">
        <f t="shared" si="0"/>
        <v>6852</v>
      </c>
      <c r="D62" s="19">
        <v>7299</v>
      </c>
      <c r="E62" s="19">
        <v>15</v>
      </c>
      <c r="F62" s="19">
        <v>7299</v>
      </c>
      <c r="G62" s="19">
        <v>656</v>
      </c>
      <c r="H62" s="19">
        <v>7356</v>
      </c>
      <c r="I62" s="19">
        <v>2172</v>
      </c>
      <c r="J62" s="19">
        <v>7450</v>
      </c>
      <c r="K62" s="19">
        <v>516</v>
      </c>
      <c r="L62" s="19">
        <v>7420</v>
      </c>
      <c r="M62" s="19">
        <v>2562</v>
      </c>
      <c r="N62" s="125">
        <v>7071</v>
      </c>
      <c r="O62" s="125">
        <v>187</v>
      </c>
      <c r="P62" s="44">
        <v>6852</v>
      </c>
      <c r="Q62" s="102">
        <v>0.46900000000000003</v>
      </c>
      <c r="S62" s="25">
        <f t="shared" si="1"/>
        <v>6.5236427320490371</v>
      </c>
      <c r="T62" s="25">
        <f t="shared" si="2"/>
        <v>6.5236427320490371</v>
      </c>
      <c r="U62" s="25">
        <f t="shared" si="3"/>
        <v>7.3555166374781082</v>
      </c>
      <c r="V62" s="25">
        <f t="shared" si="4"/>
        <v>8.7273788674839459</v>
      </c>
      <c r="W62" s="25">
        <f t="shared" si="5"/>
        <v>8.2895504962054876</v>
      </c>
    </row>
    <row r="63" spans="1:23" ht="15.7">
      <c r="A63" s="36" t="s">
        <v>292</v>
      </c>
      <c r="B63" s="19" t="s">
        <v>61</v>
      </c>
      <c r="C63" s="20">
        <f t="shared" si="0"/>
        <v>6684</v>
      </c>
      <c r="D63" s="19">
        <v>7201</v>
      </c>
      <c r="E63" s="19">
        <v>16</v>
      </c>
      <c r="F63" s="19">
        <v>7201</v>
      </c>
      <c r="G63" s="19">
        <v>703</v>
      </c>
      <c r="H63" s="19">
        <v>6984</v>
      </c>
      <c r="I63" s="19">
        <v>2031</v>
      </c>
      <c r="J63" s="19">
        <v>7190</v>
      </c>
      <c r="K63" s="19">
        <v>453</v>
      </c>
      <c r="L63" s="19">
        <v>7207</v>
      </c>
      <c r="M63" s="19">
        <v>2266</v>
      </c>
      <c r="N63" s="125">
        <v>6930</v>
      </c>
      <c r="O63" s="125">
        <v>188</v>
      </c>
      <c r="P63" s="44">
        <v>6684</v>
      </c>
      <c r="Q63" s="102">
        <v>0.499</v>
      </c>
      <c r="S63" s="25">
        <f t="shared" si="1"/>
        <v>7.734889287851586</v>
      </c>
      <c r="T63" s="25">
        <f t="shared" si="2"/>
        <v>7.734889287851586</v>
      </c>
      <c r="U63" s="25">
        <f t="shared" si="3"/>
        <v>4.4883303411131061</v>
      </c>
      <c r="V63" s="25">
        <f t="shared" si="4"/>
        <v>7.5703171753441056</v>
      </c>
      <c r="W63" s="25">
        <f t="shared" si="5"/>
        <v>7.8246558946738469</v>
      </c>
    </row>
    <row r="64" spans="1:23" ht="15.7">
      <c r="A64" s="36" t="s">
        <v>292</v>
      </c>
      <c r="B64" s="19" t="s">
        <v>62</v>
      </c>
      <c r="C64" s="20">
        <f t="shared" si="0"/>
        <v>6583</v>
      </c>
      <c r="D64" s="19">
        <v>6977</v>
      </c>
      <c r="E64" s="19">
        <v>0</v>
      </c>
      <c r="F64" s="19">
        <v>6977</v>
      </c>
      <c r="G64" s="19">
        <v>750</v>
      </c>
      <c r="H64" s="19">
        <v>7012</v>
      </c>
      <c r="I64" s="19">
        <v>2078</v>
      </c>
      <c r="J64" s="19">
        <v>7118</v>
      </c>
      <c r="K64" s="19">
        <v>453</v>
      </c>
      <c r="L64" s="19">
        <v>7088</v>
      </c>
      <c r="M64" s="19">
        <v>2235</v>
      </c>
      <c r="N64" s="125">
        <v>6752</v>
      </c>
      <c r="O64" s="125">
        <v>203</v>
      </c>
      <c r="P64" s="44">
        <v>6583</v>
      </c>
      <c r="Q64" s="102">
        <v>0.874</v>
      </c>
      <c r="S64" s="25">
        <f t="shared" si="1"/>
        <v>5.9851131702871037</v>
      </c>
      <c r="T64" s="25">
        <f t="shared" si="2"/>
        <v>5.9851131702871037</v>
      </c>
      <c r="U64" s="25">
        <f t="shared" si="3"/>
        <v>6.5167856600334195</v>
      </c>
      <c r="V64" s="25">
        <f t="shared" si="4"/>
        <v>8.126993771836549</v>
      </c>
      <c r="W64" s="25">
        <f t="shared" si="5"/>
        <v>7.6712744949111347</v>
      </c>
    </row>
    <row r="65" spans="1:23" ht="15.7">
      <c r="A65" s="36" t="s">
        <v>292</v>
      </c>
      <c r="B65" s="19" t="s">
        <v>63</v>
      </c>
      <c r="C65" s="20">
        <f t="shared" si="0"/>
        <v>6493</v>
      </c>
      <c r="D65" s="19">
        <v>6862</v>
      </c>
      <c r="E65" s="19">
        <v>16</v>
      </c>
      <c r="F65" s="19">
        <v>6918</v>
      </c>
      <c r="G65" s="19">
        <v>687</v>
      </c>
      <c r="H65" s="19">
        <v>6844</v>
      </c>
      <c r="I65" s="19">
        <v>2094</v>
      </c>
      <c r="J65" s="19">
        <v>7033</v>
      </c>
      <c r="K65" s="19">
        <v>625</v>
      </c>
      <c r="L65" s="19">
        <v>7066</v>
      </c>
      <c r="M65" s="19">
        <v>3000</v>
      </c>
      <c r="N65" s="125">
        <v>6694</v>
      </c>
      <c r="O65" s="125">
        <v>218</v>
      </c>
      <c r="P65" s="44">
        <v>6493</v>
      </c>
      <c r="Q65" s="102">
        <v>0.84299999999999997</v>
      </c>
      <c r="S65" s="25">
        <f t="shared" si="1"/>
        <v>5.683043277375635</v>
      </c>
      <c r="T65" s="25">
        <f t="shared" si="2"/>
        <v>6.545510549822886</v>
      </c>
      <c r="U65" s="25">
        <f t="shared" si="3"/>
        <v>5.4058216540890189</v>
      </c>
      <c r="V65" s="25">
        <f t="shared" si="4"/>
        <v>8.31664869859849</v>
      </c>
      <c r="W65" s="25">
        <f t="shared" si="5"/>
        <v>8.8248883412906203</v>
      </c>
    </row>
    <row r="66" spans="1:23" ht="15.7">
      <c r="A66" s="36" t="s">
        <v>292</v>
      </c>
      <c r="B66" s="19" t="s">
        <v>64</v>
      </c>
      <c r="C66" s="20">
        <f t="shared" si="0"/>
        <v>6661</v>
      </c>
      <c r="D66" s="19">
        <v>7131</v>
      </c>
      <c r="E66" s="19">
        <v>16</v>
      </c>
      <c r="F66" s="19">
        <v>7131</v>
      </c>
      <c r="G66" s="19">
        <v>765</v>
      </c>
      <c r="H66" s="19">
        <v>7015</v>
      </c>
      <c r="I66" s="19">
        <v>2282</v>
      </c>
      <c r="J66" s="19">
        <v>7195</v>
      </c>
      <c r="K66" s="19">
        <v>531</v>
      </c>
      <c r="L66" s="19">
        <v>7189</v>
      </c>
      <c r="M66" s="19">
        <v>2547</v>
      </c>
      <c r="N66" s="125">
        <v>6889</v>
      </c>
      <c r="O66" s="125">
        <v>188</v>
      </c>
      <c r="P66" s="44">
        <v>6661</v>
      </c>
      <c r="Q66" s="102">
        <v>0.46800000000000003</v>
      </c>
      <c r="S66" s="25">
        <f t="shared" si="1"/>
        <v>7.0559975979582648</v>
      </c>
      <c r="T66" s="25">
        <f t="shared" si="2"/>
        <v>7.0559975979582648</v>
      </c>
      <c r="U66" s="25">
        <f t="shared" si="3"/>
        <v>5.3145173397387779</v>
      </c>
      <c r="V66" s="25">
        <f t="shared" si="4"/>
        <v>8.016814292148327</v>
      </c>
      <c r="W66" s="25">
        <f t="shared" si="5"/>
        <v>7.9267377270680077</v>
      </c>
    </row>
    <row r="67" spans="1:23" ht="15.7">
      <c r="A67" s="36" t="s">
        <v>292</v>
      </c>
      <c r="B67" s="19" t="s">
        <v>65</v>
      </c>
      <c r="C67" s="20">
        <f t="shared" ref="C67:C111" si="6">MIN(D67,F67,H67,J67,L67,N67,P67)</f>
        <v>6525</v>
      </c>
      <c r="D67" s="19">
        <v>6992</v>
      </c>
      <c r="E67" s="19">
        <v>16</v>
      </c>
      <c r="F67" s="19">
        <v>6992</v>
      </c>
      <c r="G67" s="19">
        <v>750</v>
      </c>
      <c r="H67" s="19">
        <v>6903</v>
      </c>
      <c r="I67" s="19">
        <v>2203</v>
      </c>
      <c r="J67" s="19">
        <v>7178</v>
      </c>
      <c r="K67" s="19">
        <v>516</v>
      </c>
      <c r="L67" s="19">
        <v>7038</v>
      </c>
      <c r="M67" s="19">
        <v>2437</v>
      </c>
      <c r="N67" s="125">
        <v>6742</v>
      </c>
      <c r="O67" s="125">
        <v>188</v>
      </c>
      <c r="P67" s="44">
        <v>6525</v>
      </c>
      <c r="Q67" s="102">
        <v>0.82799999999999996</v>
      </c>
      <c r="S67" s="25">
        <f t="shared" ref="S67:S111" si="7">(D67-$C67)/$C67*100</f>
        <v>7.157088122605364</v>
      </c>
      <c r="T67" s="25">
        <f t="shared" ref="T67:T111" si="8">(F67-$C67)/$C67*100</f>
        <v>7.157088122605364</v>
      </c>
      <c r="U67" s="25">
        <f t="shared" ref="U67:U111" si="9">(H67-$C67)/$C67*100</f>
        <v>5.7931034482758621</v>
      </c>
      <c r="V67" s="25">
        <f t="shared" ref="V67:V111" si="10">(J67-$C67)/$C67*100</f>
        <v>10.007662835249043</v>
      </c>
      <c r="W67" s="25">
        <f t="shared" ref="W67:W111" si="11">(L67-$C67)/$C67*100</f>
        <v>7.8620689655172411</v>
      </c>
    </row>
    <row r="68" spans="1:23" ht="15.7">
      <c r="A68" s="36" t="s">
        <v>292</v>
      </c>
      <c r="B68" s="19" t="s">
        <v>66</v>
      </c>
      <c r="C68" s="20">
        <f t="shared" si="6"/>
        <v>6684</v>
      </c>
      <c r="D68" s="19">
        <v>7199</v>
      </c>
      <c r="E68" s="19">
        <v>15</v>
      </c>
      <c r="F68" s="19">
        <v>7199</v>
      </c>
      <c r="G68" s="19">
        <v>750</v>
      </c>
      <c r="H68" s="19">
        <v>7138</v>
      </c>
      <c r="I68" s="19">
        <v>2360</v>
      </c>
      <c r="J68" s="19">
        <v>7262</v>
      </c>
      <c r="K68" s="19">
        <v>547</v>
      </c>
      <c r="L68" s="19">
        <v>7281</v>
      </c>
      <c r="M68" s="19">
        <v>2562</v>
      </c>
      <c r="N68" s="125">
        <v>6921</v>
      </c>
      <c r="O68" s="125">
        <v>187</v>
      </c>
      <c r="P68" s="44">
        <v>6684</v>
      </c>
      <c r="Q68" s="102">
        <v>0.6080000000000001</v>
      </c>
      <c r="S68" s="25">
        <f t="shared" si="7"/>
        <v>7.7049670855774979</v>
      </c>
      <c r="T68" s="25">
        <f t="shared" si="8"/>
        <v>7.7049670855774979</v>
      </c>
      <c r="U68" s="25">
        <f t="shared" si="9"/>
        <v>6.7923399162178333</v>
      </c>
      <c r="V68" s="25">
        <f t="shared" si="10"/>
        <v>8.6475164572112497</v>
      </c>
      <c r="W68" s="25">
        <f t="shared" si="11"/>
        <v>8.9317773788150809</v>
      </c>
    </row>
    <row r="69" spans="1:23" ht="15.7">
      <c r="A69" s="36" t="s">
        <v>292</v>
      </c>
      <c r="B69" s="19" t="s">
        <v>67</v>
      </c>
      <c r="C69" s="20">
        <f t="shared" si="6"/>
        <v>6573</v>
      </c>
      <c r="D69" s="19">
        <v>7008</v>
      </c>
      <c r="E69" s="19">
        <v>15</v>
      </c>
      <c r="F69" s="19">
        <v>7008</v>
      </c>
      <c r="G69" s="19">
        <v>781</v>
      </c>
      <c r="H69" s="19">
        <v>7173</v>
      </c>
      <c r="I69" s="19">
        <v>2329</v>
      </c>
      <c r="J69" s="19">
        <v>7120</v>
      </c>
      <c r="K69" s="19">
        <v>546</v>
      </c>
      <c r="L69" s="19">
        <v>7176</v>
      </c>
      <c r="M69" s="19">
        <v>2516</v>
      </c>
      <c r="N69" s="125">
        <v>6793</v>
      </c>
      <c r="O69" s="125">
        <v>234</v>
      </c>
      <c r="P69" s="44">
        <v>6573</v>
      </c>
      <c r="Q69" s="102">
        <v>0.5</v>
      </c>
      <c r="S69" s="25">
        <f t="shared" si="7"/>
        <v>6.6179826563213142</v>
      </c>
      <c r="T69" s="25">
        <f t="shared" si="8"/>
        <v>6.6179826563213142</v>
      </c>
      <c r="U69" s="25">
        <f t="shared" si="9"/>
        <v>9.1282519397535378</v>
      </c>
      <c r="V69" s="25">
        <f t="shared" si="10"/>
        <v>8.3219230184086417</v>
      </c>
      <c r="W69" s="25">
        <f t="shared" si="11"/>
        <v>9.173893199452305</v>
      </c>
    </row>
    <row r="70" spans="1:23" ht="15.7">
      <c r="A70" s="36" t="s">
        <v>292</v>
      </c>
      <c r="B70" s="19" t="s">
        <v>68</v>
      </c>
      <c r="C70" s="20">
        <f t="shared" si="6"/>
        <v>6799</v>
      </c>
      <c r="D70" s="19">
        <v>7245</v>
      </c>
      <c r="E70" s="19">
        <v>15</v>
      </c>
      <c r="F70" s="19">
        <v>7245</v>
      </c>
      <c r="G70" s="19">
        <v>782</v>
      </c>
      <c r="H70" s="19">
        <v>7322</v>
      </c>
      <c r="I70" s="19">
        <v>2281</v>
      </c>
      <c r="J70" s="19">
        <v>7401</v>
      </c>
      <c r="K70" s="19">
        <v>531</v>
      </c>
      <c r="L70" s="19">
        <v>7348</v>
      </c>
      <c r="M70" s="19">
        <v>2500</v>
      </c>
      <c r="N70" s="125">
        <v>6980</v>
      </c>
      <c r="O70" s="125">
        <v>250</v>
      </c>
      <c r="P70" s="44">
        <v>6799</v>
      </c>
      <c r="Q70" s="102">
        <v>0.51500000000000001</v>
      </c>
      <c r="S70" s="25">
        <f t="shared" si="7"/>
        <v>6.5597882041476696</v>
      </c>
      <c r="T70" s="25">
        <f t="shared" si="8"/>
        <v>6.5597882041476696</v>
      </c>
      <c r="U70" s="25">
        <f t="shared" si="9"/>
        <v>7.6923076923076925</v>
      </c>
      <c r="V70" s="25">
        <f t="shared" si="10"/>
        <v>8.854243271069274</v>
      </c>
      <c r="W70" s="25">
        <f t="shared" si="11"/>
        <v>8.0747168701279595</v>
      </c>
    </row>
    <row r="71" spans="1:23" ht="15.7">
      <c r="A71" s="36" t="s">
        <v>292</v>
      </c>
      <c r="B71" s="19" t="s">
        <v>69</v>
      </c>
      <c r="C71" s="20">
        <f t="shared" si="6"/>
        <v>6807</v>
      </c>
      <c r="D71" s="19">
        <v>7162</v>
      </c>
      <c r="E71" s="19">
        <v>0</v>
      </c>
      <c r="F71" s="19">
        <v>7162</v>
      </c>
      <c r="G71" s="19">
        <v>813</v>
      </c>
      <c r="H71" s="19">
        <v>7115</v>
      </c>
      <c r="I71" s="19">
        <v>2187</v>
      </c>
      <c r="J71" s="19">
        <v>7293</v>
      </c>
      <c r="K71" s="19">
        <v>500</v>
      </c>
      <c r="L71" s="19">
        <v>7306</v>
      </c>
      <c r="M71" s="19">
        <v>2578</v>
      </c>
      <c r="N71" s="125">
        <v>7066</v>
      </c>
      <c r="O71" s="125">
        <v>250</v>
      </c>
      <c r="P71" s="44">
        <v>6807</v>
      </c>
      <c r="Q71" s="102">
        <v>0.70199999999999996</v>
      </c>
      <c r="S71" s="25">
        <f t="shared" si="7"/>
        <v>5.2152196268547089</v>
      </c>
      <c r="T71" s="25">
        <f t="shared" si="8"/>
        <v>5.2152196268547089</v>
      </c>
      <c r="U71" s="25">
        <f t="shared" si="9"/>
        <v>4.5247539297781696</v>
      </c>
      <c r="V71" s="25">
        <f t="shared" si="10"/>
        <v>7.1397091229616567</v>
      </c>
      <c r="W71" s="25">
        <f t="shared" si="11"/>
        <v>7.3306889966211246</v>
      </c>
    </row>
    <row r="72" spans="1:23" ht="15.7">
      <c r="A72" s="36" t="s">
        <v>293</v>
      </c>
      <c r="B72" s="19" t="s">
        <v>70</v>
      </c>
      <c r="C72" s="20">
        <f t="shared" si="6"/>
        <v>8575</v>
      </c>
      <c r="D72" s="19">
        <v>8991</v>
      </c>
      <c r="E72" s="19">
        <v>15</v>
      </c>
      <c r="F72" s="19">
        <v>8998</v>
      </c>
      <c r="G72" s="19">
        <v>860</v>
      </c>
      <c r="H72" s="19">
        <v>9057</v>
      </c>
      <c r="I72" s="19">
        <v>4937</v>
      </c>
      <c r="J72" s="19">
        <v>9022</v>
      </c>
      <c r="K72" s="19">
        <v>547</v>
      </c>
      <c r="L72" s="19">
        <v>9188</v>
      </c>
      <c r="M72" s="19">
        <v>4687</v>
      </c>
      <c r="N72" s="125">
        <v>8763</v>
      </c>
      <c r="O72" s="125">
        <v>235</v>
      </c>
      <c r="P72" s="44">
        <v>8575</v>
      </c>
      <c r="Q72" s="102">
        <v>1.8579999999999999</v>
      </c>
      <c r="S72" s="25">
        <f t="shared" si="7"/>
        <v>4.8513119533527691</v>
      </c>
      <c r="T72" s="25">
        <f t="shared" si="8"/>
        <v>4.9329446064139946</v>
      </c>
      <c r="U72" s="25">
        <f t="shared" si="9"/>
        <v>5.6209912536443145</v>
      </c>
      <c r="V72" s="25">
        <f t="shared" si="10"/>
        <v>5.2128279883381925</v>
      </c>
      <c r="W72" s="25">
        <f t="shared" si="11"/>
        <v>7.1486880466472309</v>
      </c>
    </row>
    <row r="73" spans="1:23" ht="15.7">
      <c r="A73" s="36" t="s">
        <v>169</v>
      </c>
      <c r="B73" s="19" t="s">
        <v>71</v>
      </c>
      <c r="C73" s="20">
        <f t="shared" si="6"/>
        <v>8374</v>
      </c>
      <c r="D73" s="19">
        <v>8779</v>
      </c>
      <c r="E73" s="19">
        <v>16</v>
      </c>
      <c r="F73" s="19">
        <v>8779</v>
      </c>
      <c r="G73" s="19">
        <v>812</v>
      </c>
      <c r="H73" s="19">
        <v>8778</v>
      </c>
      <c r="I73" s="19">
        <v>4766</v>
      </c>
      <c r="J73" s="19">
        <v>8935</v>
      </c>
      <c r="K73" s="19">
        <v>562</v>
      </c>
      <c r="L73" s="19">
        <v>8898</v>
      </c>
      <c r="M73" s="19">
        <v>4985</v>
      </c>
      <c r="N73" s="125">
        <v>8690</v>
      </c>
      <c r="O73" s="125">
        <v>296</v>
      </c>
      <c r="P73" s="44">
        <v>8374</v>
      </c>
      <c r="Q73" s="102">
        <v>2.2810000000000001</v>
      </c>
      <c r="S73" s="25">
        <f t="shared" si="7"/>
        <v>4.8363983759254836</v>
      </c>
      <c r="T73" s="25">
        <f t="shared" si="8"/>
        <v>4.8363983759254836</v>
      </c>
      <c r="U73" s="25">
        <f t="shared" si="9"/>
        <v>4.8244566515404825</v>
      </c>
      <c r="V73" s="25">
        <f t="shared" si="10"/>
        <v>6.6993073799856697</v>
      </c>
      <c r="W73" s="25">
        <f t="shared" si="11"/>
        <v>6.2574635777406256</v>
      </c>
    </row>
    <row r="74" spans="1:23" ht="15.7">
      <c r="A74" s="36" t="s">
        <v>169</v>
      </c>
      <c r="B74" s="19" t="s">
        <v>72</v>
      </c>
      <c r="C74" s="20">
        <f t="shared" si="6"/>
        <v>8455</v>
      </c>
      <c r="D74" s="19">
        <v>8928</v>
      </c>
      <c r="E74" s="19">
        <v>15</v>
      </c>
      <c r="F74" s="19">
        <v>8925</v>
      </c>
      <c r="G74" s="19">
        <v>828</v>
      </c>
      <c r="H74" s="19">
        <v>8870</v>
      </c>
      <c r="I74" s="19">
        <v>5188</v>
      </c>
      <c r="J74" s="19">
        <v>8910</v>
      </c>
      <c r="K74" s="19">
        <v>594</v>
      </c>
      <c r="L74" s="19">
        <v>8935</v>
      </c>
      <c r="M74" s="19">
        <v>5296</v>
      </c>
      <c r="N74" s="125">
        <v>8658</v>
      </c>
      <c r="O74" s="125">
        <v>500</v>
      </c>
      <c r="P74" s="44">
        <v>8455</v>
      </c>
      <c r="Q74" s="102">
        <v>0.93699999999999994</v>
      </c>
      <c r="S74" s="25">
        <f t="shared" si="7"/>
        <v>5.594322885866351</v>
      </c>
      <c r="T74" s="25">
        <f t="shared" si="8"/>
        <v>5.5588409225310471</v>
      </c>
      <c r="U74" s="25">
        <f t="shared" si="9"/>
        <v>4.9083382613837969</v>
      </c>
      <c r="V74" s="25">
        <f t="shared" si="10"/>
        <v>5.3814311058545243</v>
      </c>
      <c r="W74" s="25">
        <f t="shared" si="11"/>
        <v>5.677114133648729</v>
      </c>
    </row>
    <row r="75" spans="1:23" ht="15.7">
      <c r="A75" s="36" t="s">
        <v>169</v>
      </c>
      <c r="B75" s="19" t="s">
        <v>73</v>
      </c>
      <c r="C75" s="20">
        <f t="shared" si="6"/>
        <v>8840</v>
      </c>
      <c r="D75" s="19">
        <v>9265</v>
      </c>
      <c r="E75" s="19">
        <v>16</v>
      </c>
      <c r="F75" s="19">
        <v>9265</v>
      </c>
      <c r="G75" s="19">
        <v>844</v>
      </c>
      <c r="H75" s="19">
        <v>9493</v>
      </c>
      <c r="I75" s="19">
        <v>5046</v>
      </c>
      <c r="J75" s="19">
        <v>9322</v>
      </c>
      <c r="K75" s="19">
        <v>610</v>
      </c>
      <c r="L75" s="19">
        <v>9372</v>
      </c>
      <c r="M75" s="19">
        <v>5234</v>
      </c>
      <c r="N75" s="125">
        <v>9090</v>
      </c>
      <c r="O75" s="125">
        <v>312</v>
      </c>
      <c r="P75" s="44">
        <v>8840</v>
      </c>
      <c r="Q75" s="102">
        <v>0.92100000000000004</v>
      </c>
      <c r="S75" s="25">
        <f t="shared" si="7"/>
        <v>4.8076923076923084</v>
      </c>
      <c r="T75" s="25">
        <f t="shared" si="8"/>
        <v>4.8076923076923084</v>
      </c>
      <c r="U75" s="25">
        <f t="shared" si="9"/>
        <v>7.386877828054299</v>
      </c>
      <c r="V75" s="25">
        <f t="shared" si="10"/>
        <v>5.4524886877828056</v>
      </c>
      <c r="W75" s="25">
        <f t="shared" si="11"/>
        <v>6.0180995475113122</v>
      </c>
    </row>
    <row r="76" spans="1:23" ht="15.7">
      <c r="A76" s="36" t="s">
        <v>169</v>
      </c>
      <c r="B76" s="19" t="s">
        <v>74</v>
      </c>
      <c r="C76" s="20">
        <f t="shared" si="6"/>
        <v>8411</v>
      </c>
      <c r="D76" s="19">
        <v>8822</v>
      </c>
      <c r="E76" s="19">
        <v>0</v>
      </c>
      <c r="F76" s="19">
        <v>8822</v>
      </c>
      <c r="G76" s="19">
        <v>875</v>
      </c>
      <c r="H76" s="19">
        <v>8925</v>
      </c>
      <c r="I76" s="19">
        <v>5125</v>
      </c>
      <c r="J76" s="19">
        <v>8862</v>
      </c>
      <c r="K76" s="19">
        <v>625</v>
      </c>
      <c r="L76" s="19">
        <v>8914</v>
      </c>
      <c r="M76" s="19">
        <v>5422</v>
      </c>
      <c r="N76" s="125">
        <v>8645</v>
      </c>
      <c r="O76" s="125">
        <v>234</v>
      </c>
      <c r="P76" s="44">
        <v>8411</v>
      </c>
      <c r="Q76" s="102">
        <v>0.75</v>
      </c>
      <c r="S76" s="25">
        <f t="shared" si="7"/>
        <v>4.8864582094875759</v>
      </c>
      <c r="T76" s="25">
        <f t="shared" si="8"/>
        <v>4.8864582094875759</v>
      </c>
      <c r="U76" s="25">
        <f t="shared" si="9"/>
        <v>6.1110450600404231</v>
      </c>
      <c r="V76" s="25">
        <f t="shared" si="10"/>
        <v>5.3620259184401382</v>
      </c>
      <c r="W76" s="25">
        <f t="shared" si="11"/>
        <v>5.9802639400784692</v>
      </c>
    </row>
    <row r="77" spans="1:23" ht="15.7">
      <c r="A77" s="36" t="s">
        <v>169</v>
      </c>
      <c r="B77" s="19" t="s">
        <v>75</v>
      </c>
      <c r="C77" s="20">
        <f t="shared" si="6"/>
        <v>8272</v>
      </c>
      <c r="D77" s="19">
        <v>8660</v>
      </c>
      <c r="E77" s="19">
        <v>16</v>
      </c>
      <c r="F77" s="19">
        <v>8772</v>
      </c>
      <c r="G77" s="19">
        <v>844</v>
      </c>
      <c r="H77" s="19">
        <v>8851</v>
      </c>
      <c r="I77" s="19">
        <v>5015</v>
      </c>
      <c r="J77" s="19">
        <v>8849</v>
      </c>
      <c r="K77" s="19">
        <v>594</v>
      </c>
      <c r="L77" s="19">
        <v>8861</v>
      </c>
      <c r="M77" s="19">
        <v>5469</v>
      </c>
      <c r="N77" s="125">
        <v>8479</v>
      </c>
      <c r="O77" s="125">
        <v>219</v>
      </c>
      <c r="P77" s="44">
        <v>8272</v>
      </c>
      <c r="Q77" s="102">
        <v>1.0780000000000001</v>
      </c>
      <c r="S77" s="25">
        <f t="shared" si="7"/>
        <v>4.6905222437137333</v>
      </c>
      <c r="T77" s="25">
        <f t="shared" si="8"/>
        <v>6.0444874274661515</v>
      </c>
      <c r="U77" s="25">
        <f t="shared" si="9"/>
        <v>6.9995164410058024</v>
      </c>
      <c r="V77" s="25">
        <f t="shared" si="10"/>
        <v>6.975338491295938</v>
      </c>
      <c r="W77" s="25">
        <f t="shared" si="11"/>
        <v>7.1204061895551254</v>
      </c>
    </row>
    <row r="78" spans="1:23" ht="15.7">
      <c r="A78" s="36" t="s">
        <v>169</v>
      </c>
      <c r="B78" s="19" t="s">
        <v>76</v>
      </c>
      <c r="C78" s="20">
        <f t="shared" si="6"/>
        <v>8357</v>
      </c>
      <c r="D78" s="19">
        <v>8851</v>
      </c>
      <c r="E78" s="19">
        <v>15</v>
      </c>
      <c r="F78" s="19">
        <v>8851</v>
      </c>
      <c r="G78" s="19">
        <v>797</v>
      </c>
      <c r="H78" s="19">
        <v>8920</v>
      </c>
      <c r="I78" s="19">
        <v>4391</v>
      </c>
      <c r="J78" s="19">
        <v>9026</v>
      </c>
      <c r="K78" s="19">
        <v>562</v>
      </c>
      <c r="L78" s="19">
        <v>8917</v>
      </c>
      <c r="M78" s="19">
        <v>4766</v>
      </c>
      <c r="N78" s="125">
        <v>8517</v>
      </c>
      <c r="O78" s="125">
        <v>234</v>
      </c>
      <c r="P78" s="44">
        <v>8357</v>
      </c>
      <c r="Q78" s="102">
        <v>0.96799999999999997</v>
      </c>
      <c r="S78" s="25">
        <f t="shared" si="7"/>
        <v>5.9112121574727778</v>
      </c>
      <c r="T78" s="25">
        <f t="shared" si="8"/>
        <v>5.9112121574727778</v>
      </c>
      <c r="U78" s="25">
        <f t="shared" si="9"/>
        <v>6.7368672968768699</v>
      </c>
      <c r="V78" s="25">
        <f t="shared" si="10"/>
        <v>8.005265047265766</v>
      </c>
      <c r="W78" s="25">
        <f t="shared" si="11"/>
        <v>6.7009692473375608</v>
      </c>
    </row>
    <row r="79" spans="1:23" ht="15.7">
      <c r="A79" s="36" t="s">
        <v>169</v>
      </c>
      <c r="B79" s="19" t="s">
        <v>77</v>
      </c>
      <c r="C79" s="20">
        <f t="shared" si="6"/>
        <v>8404</v>
      </c>
      <c r="D79" s="19">
        <v>8748</v>
      </c>
      <c r="E79" s="19">
        <v>0</v>
      </c>
      <c r="F79" s="19">
        <v>8748</v>
      </c>
      <c r="G79" s="19">
        <v>859</v>
      </c>
      <c r="H79" s="19">
        <v>8903</v>
      </c>
      <c r="I79" s="19">
        <v>5781</v>
      </c>
      <c r="J79" s="19">
        <v>8848</v>
      </c>
      <c r="K79" s="19">
        <v>1172</v>
      </c>
      <c r="L79" s="19">
        <v>8827</v>
      </c>
      <c r="M79" s="19">
        <v>5359</v>
      </c>
      <c r="N79" s="125">
        <v>8601</v>
      </c>
      <c r="O79" s="125">
        <v>250</v>
      </c>
      <c r="P79" s="44">
        <v>8404</v>
      </c>
      <c r="Q79" s="102">
        <v>0.749</v>
      </c>
      <c r="S79" s="25">
        <f t="shared" si="7"/>
        <v>4.0932889100428369</v>
      </c>
      <c r="T79" s="25">
        <f t="shared" si="8"/>
        <v>4.0932889100428369</v>
      </c>
      <c r="U79" s="25">
        <f t="shared" si="9"/>
        <v>5.9376487386958585</v>
      </c>
      <c r="V79" s="25">
        <f t="shared" si="10"/>
        <v>5.2831984769157545</v>
      </c>
      <c r="W79" s="25">
        <f t="shared" si="11"/>
        <v>5.0333174678724415</v>
      </c>
    </row>
    <row r="80" spans="1:23" ht="15.7">
      <c r="A80" s="36" t="s">
        <v>169</v>
      </c>
      <c r="B80" s="19" t="s">
        <v>78</v>
      </c>
      <c r="C80" s="20">
        <f t="shared" si="6"/>
        <v>8589</v>
      </c>
      <c r="D80" s="19">
        <v>9060</v>
      </c>
      <c r="E80" s="19">
        <v>0</v>
      </c>
      <c r="F80" s="19">
        <v>9060</v>
      </c>
      <c r="G80" s="19">
        <v>766</v>
      </c>
      <c r="H80" s="19">
        <v>9047</v>
      </c>
      <c r="I80" s="19">
        <v>4953</v>
      </c>
      <c r="J80" s="19">
        <v>9180</v>
      </c>
      <c r="K80" s="19">
        <v>781</v>
      </c>
      <c r="L80" s="19">
        <v>9202</v>
      </c>
      <c r="M80" s="19">
        <v>4984</v>
      </c>
      <c r="N80" s="125">
        <v>8883</v>
      </c>
      <c r="O80" s="125">
        <v>218</v>
      </c>
      <c r="P80" s="44">
        <v>8589</v>
      </c>
      <c r="Q80" s="102">
        <v>2.3739999999999997</v>
      </c>
      <c r="S80" s="25">
        <f t="shared" si="7"/>
        <v>5.483758295494237</v>
      </c>
      <c r="T80" s="25">
        <f t="shared" si="8"/>
        <v>5.483758295494237</v>
      </c>
      <c r="U80" s="25">
        <f t="shared" si="9"/>
        <v>5.3324019094190245</v>
      </c>
      <c r="V80" s="25">
        <f t="shared" si="10"/>
        <v>6.8808941669577361</v>
      </c>
      <c r="W80" s="25">
        <f t="shared" si="11"/>
        <v>7.137035743392711</v>
      </c>
    </row>
    <row r="81" spans="1:23" ht="15.7">
      <c r="A81" s="36" t="s">
        <v>169</v>
      </c>
      <c r="B81" s="19" t="s">
        <v>79</v>
      </c>
      <c r="C81" s="20">
        <f t="shared" si="6"/>
        <v>8584</v>
      </c>
      <c r="D81" s="19">
        <v>8925</v>
      </c>
      <c r="E81" s="19">
        <v>16</v>
      </c>
      <c r="F81" s="19">
        <v>9078</v>
      </c>
      <c r="G81" s="19">
        <v>1015</v>
      </c>
      <c r="H81" s="19">
        <v>9088</v>
      </c>
      <c r="I81" s="19">
        <v>5188</v>
      </c>
      <c r="J81" s="19">
        <v>9060</v>
      </c>
      <c r="K81" s="19">
        <v>562</v>
      </c>
      <c r="L81" s="19">
        <v>9204</v>
      </c>
      <c r="M81" s="19">
        <v>5078</v>
      </c>
      <c r="N81" s="125">
        <v>8820</v>
      </c>
      <c r="O81" s="125">
        <v>235</v>
      </c>
      <c r="P81" s="44">
        <v>8584</v>
      </c>
      <c r="Q81" s="102">
        <v>0.68699999999999994</v>
      </c>
      <c r="S81" s="25">
        <f t="shared" si="7"/>
        <v>3.9725069897483691</v>
      </c>
      <c r="T81" s="25">
        <f t="shared" si="8"/>
        <v>5.7548928238583406</v>
      </c>
      <c r="U81" s="25">
        <f t="shared" si="9"/>
        <v>5.871388630009319</v>
      </c>
      <c r="V81" s="25">
        <f t="shared" si="10"/>
        <v>5.5452003727865797</v>
      </c>
      <c r="W81" s="25">
        <f t="shared" si="11"/>
        <v>7.2227399813606707</v>
      </c>
    </row>
    <row r="82" spans="1:23" ht="15.7">
      <c r="A82" s="36" t="s">
        <v>170</v>
      </c>
      <c r="B82" s="19" t="s">
        <v>80</v>
      </c>
      <c r="C82" s="20">
        <f t="shared" si="6"/>
        <v>11184</v>
      </c>
      <c r="D82" s="19">
        <v>11810</v>
      </c>
      <c r="E82" s="19">
        <v>0</v>
      </c>
      <c r="F82" s="19">
        <v>11810</v>
      </c>
      <c r="G82" s="19">
        <v>922</v>
      </c>
      <c r="H82" s="19">
        <v>12034</v>
      </c>
      <c r="I82" s="19">
        <v>10328</v>
      </c>
      <c r="J82" s="19">
        <v>11772</v>
      </c>
      <c r="K82" s="19">
        <v>625</v>
      </c>
      <c r="L82" s="19">
        <v>12026</v>
      </c>
      <c r="M82" s="19">
        <v>10500</v>
      </c>
      <c r="N82" s="125">
        <v>11507</v>
      </c>
      <c r="O82" s="125">
        <v>218</v>
      </c>
      <c r="P82" s="44">
        <v>11184</v>
      </c>
      <c r="Q82" s="102">
        <v>1.1870000000000001</v>
      </c>
      <c r="S82" s="25">
        <f t="shared" si="7"/>
        <v>5.5972818311874102</v>
      </c>
      <c r="T82" s="25">
        <f t="shared" si="8"/>
        <v>5.5972818311874102</v>
      </c>
      <c r="U82" s="25">
        <f t="shared" si="9"/>
        <v>7.6001430615164525</v>
      </c>
      <c r="V82" s="25">
        <f t="shared" si="10"/>
        <v>5.2575107296137338</v>
      </c>
      <c r="W82" s="25">
        <f t="shared" si="11"/>
        <v>7.5286123032904149</v>
      </c>
    </row>
    <row r="83" spans="1:23" ht="15.7">
      <c r="A83" s="36" t="s">
        <v>170</v>
      </c>
      <c r="B83" s="19" t="s">
        <v>81</v>
      </c>
      <c r="C83" s="20">
        <f t="shared" si="6"/>
        <v>11043</v>
      </c>
      <c r="D83" s="19">
        <v>11619</v>
      </c>
      <c r="E83" s="19">
        <v>0</v>
      </c>
      <c r="F83" s="19">
        <v>11537</v>
      </c>
      <c r="G83" s="19">
        <v>875</v>
      </c>
      <c r="H83" s="19">
        <v>11959</v>
      </c>
      <c r="I83" s="19">
        <v>10250</v>
      </c>
      <c r="J83" s="19">
        <v>11615</v>
      </c>
      <c r="K83" s="19">
        <v>641</v>
      </c>
      <c r="L83" s="19">
        <v>11752</v>
      </c>
      <c r="M83" s="19">
        <v>13687</v>
      </c>
      <c r="N83" s="125">
        <v>11424</v>
      </c>
      <c r="O83" s="125">
        <v>219</v>
      </c>
      <c r="P83" s="44">
        <v>11043</v>
      </c>
      <c r="Q83" s="102">
        <v>0.65500000000000003</v>
      </c>
      <c r="S83" s="25">
        <f t="shared" si="7"/>
        <v>5.2159739201303994</v>
      </c>
      <c r="T83" s="25">
        <f t="shared" si="8"/>
        <v>4.4734220773340576</v>
      </c>
      <c r="U83" s="25">
        <f t="shared" si="9"/>
        <v>8.2948474146518159</v>
      </c>
      <c r="V83" s="25">
        <f t="shared" si="10"/>
        <v>5.179751879018383</v>
      </c>
      <c r="W83" s="25">
        <f t="shared" si="11"/>
        <v>6.4203567871049527</v>
      </c>
    </row>
    <row r="84" spans="1:23" ht="15.7">
      <c r="A84" s="36" t="s">
        <v>170</v>
      </c>
      <c r="B84" s="19" t="s">
        <v>82</v>
      </c>
      <c r="C84" s="20">
        <f t="shared" si="6"/>
        <v>11038</v>
      </c>
      <c r="D84" s="19">
        <v>11506</v>
      </c>
      <c r="E84" s="19">
        <v>16</v>
      </c>
      <c r="F84" s="19">
        <v>11506</v>
      </c>
      <c r="G84" s="19">
        <v>1016</v>
      </c>
      <c r="H84" s="19">
        <v>11802</v>
      </c>
      <c r="I84" s="19">
        <v>9687</v>
      </c>
      <c r="J84" s="19">
        <v>11594</v>
      </c>
      <c r="K84" s="19">
        <v>609</v>
      </c>
      <c r="L84" s="19">
        <v>11611</v>
      </c>
      <c r="M84" s="19">
        <v>10422</v>
      </c>
      <c r="N84" s="125">
        <v>11199</v>
      </c>
      <c r="O84" s="125">
        <v>188</v>
      </c>
      <c r="P84" s="44">
        <v>11038</v>
      </c>
      <c r="Q84" s="102">
        <v>1.671</v>
      </c>
      <c r="S84" s="25">
        <f t="shared" si="7"/>
        <v>4.2398985323428162</v>
      </c>
      <c r="T84" s="25">
        <f t="shared" si="8"/>
        <v>4.2398985323428162</v>
      </c>
      <c r="U84" s="25">
        <f t="shared" si="9"/>
        <v>6.9215437579271608</v>
      </c>
      <c r="V84" s="25">
        <f t="shared" si="10"/>
        <v>5.0371444102192431</v>
      </c>
      <c r="W84" s="25">
        <f t="shared" si="11"/>
        <v>5.1911578184453706</v>
      </c>
    </row>
    <row r="85" spans="1:23" ht="15.7">
      <c r="A85" s="36" t="s">
        <v>170</v>
      </c>
      <c r="B85" s="19" t="s">
        <v>83</v>
      </c>
      <c r="C85" s="20">
        <f t="shared" si="6"/>
        <v>11028</v>
      </c>
      <c r="D85" s="19">
        <v>11624</v>
      </c>
      <c r="E85" s="19">
        <v>16</v>
      </c>
      <c r="F85" s="19">
        <v>11466</v>
      </c>
      <c r="G85" s="19">
        <v>921</v>
      </c>
      <c r="H85" s="19">
        <v>11885</v>
      </c>
      <c r="I85" s="19">
        <v>10688</v>
      </c>
      <c r="J85" s="19">
        <v>11475</v>
      </c>
      <c r="K85" s="19">
        <v>656</v>
      </c>
      <c r="L85" s="19">
        <v>11736</v>
      </c>
      <c r="M85" s="19">
        <v>12281</v>
      </c>
      <c r="N85" s="125">
        <v>11373</v>
      </c>
      <c r="O85" s="125">
        <v>187</v>
      </c>
      <c r="P85" s="44">
        <v>11028</v>
      </c>
      <c r="Q85" s="102">
        <v>1.3280000000000001</v>
      </c>
      <c r="S85" s="25">
        <f t="shared" si="7"/>
        <v>5.404425099746101</v>
      </c>
      <c r="T85" s="25">
        <f t="shared" si="8"/>
        <v>3.9717083786724698</v>
      </c>
      <c r="U85" s="25">
        <f t="shared" si="9"/>
        <v>7.7711280377221623</v>
      </c>
      <c r="V85" s="25">
        <f t="shared" si="10"/>
        <v>4.0533188248095753</v>
      </c>
      <c r="W85" s="25">
        <f t="shared" si="11"/>
        <v>6.4200217627856366</v>
      </c>
    </row>
    <row r="86" spans="1:23" ht="15.7">
      <c r="A86" s="36" t="s">
        <v>170</v>
      </c>
      <c r="B86" s="19" t="s">
        <v>84</v>
      </c>
      <c r="C86" s="20">
        <f t="shared" si="6"/>
        <v>10986</v>
      </c>
      <c r="D86" s="19">
        <v>11475</v>
      </c>
      <c r="E86" s="19">
        <v>15</v>
      </c>
      <c r="F86" s="19">
        <v>11475</v>
      </c>
      <c r="G86" s="19">
        <v>1031</v>
      </c>
      <c r="H86" s="19">
        <v>11547</v>
      </c>
      <c r="I86" s="19">
        <v>16344</v>
      </c>
      <c r="J86" s="19">
        <v>11507</v>
      </c>
      <c r="K86" s="19">
        <v>1297</v>
      </c>
      <c r="L86" s="19">
        <v>11506</v>
      </c>
      <c r="M86" s="19">
        <v>12531</v>
      </c>
      <c r="N86" s="125">
        <v>11276</v>
      </c>
      <c r="O86" s="125">
        <v>188</v>
      </c>
      <c r="P86" s="44">
        <v>10986</v>
      </c>
      <c r="Q86" s="102">
        <v>0.89</v>
      </c>
      <c r="S86" s="25">
        <f t="shared" si="7"/>
        <v>4.4511196067722549</v>
      </c>
      <c r="T86" s="25">
        <f t="shared" si="8"/>
        <v>4.4511196067722549</v>
      </c>
      <c r="U86" s="25">
        <f t="shared" si="9"/>
        <v>5.1064991807755327</v>
      </c>
      <c r="V86" s="25">
        <f t="shared" si="10"/>
        <v>4.742399417440379</v>
      </c>
      <c r="W86" s="25">
        <f t="shared" si="11"/>
        <v>4.7332969233569999</v>
      </c>
    </row>
    <row r="87" spans="1:23" ht="15.7">
      <c r="A87" s="36" t="s">
        <v>170</v>
      </c>
      <c r="B87" s="19" t="s">
        <v>85</v>
      </c>
      <c r="C87" s="20">
        <f t="shared" si="6"/>
        <v>11130</v>
      </c>
      <c r="D87" s="19">
        <v>11546</v>
      </c>
      <c r="E87" s="19">
        <v>16</v>
      </c>
      <c r="F87" s="19">
        <v>11546</v>
      </c>
      <c r="G87" s="19">
        <v>781</v>
      </c>
      <c r="H87" s="19">
        <v>11852</v>
      </c>
      <c r="I87" s="19">
        <v>8515</v>
      </c>
      <c r="J87" s="19">
        <v>11738</v>
      </c>
      <c r="K87" s="19">
        <v>532</v>
      </c>
      <c r="L87" s="19">
        <v>11723</v>
      </c>
      <c r="M87" s="19">
        <v>8297</v>
      </c>
      <c r="N87" s="125">
        <v>11421</v>
      </c>
      <c r="O87" s="125">
        <v>188</v>
      </c>
      <c r="P87" s="44">
        <v>11130</v>
      </c>
      <c r="Q87" s="102">
        <v>3.6240000000000001</v>
      </c>
      <c r="S87" s="25">
        <f t="shared" si="7"/>
        <v>3.7376460017969451</v>
      </c>
      <c r="T87" s="25">
        <f t="shared" si="8"/>
        <v>3.7376460017969451</v>
      </c>
      <c r="U87" s="25">
        <f t="shared" si="9"/>
        <v>6.4869721473495057</v>
      </c>
      <c r="V87" s="25">
        <f t="shared" si="10"/>
        <v>5.4627133872416893</v>
      </c>
      <c r="W87" s="25">
        <f t="shared" si="11"/>
        <v>5.3279424977538188</v>
      </c>
    </row>
    <row r="88" spans="1:23" ht="15.7">
      <c r="A88" s="36" t="s">
        <v>170</v>
      </c>
      <c r="B88" s="19" t="s">
        <v>86</v>
      </c>
      <c r="C88" s="20">
        <f t="shared" si="6"/>
        <v>11301</v>
      </c>
      <c r="D88" s="19">
        <v>11830</v>
      </c>
      <c r="E88" s="19">
        <v>0</v>
      </c>
      <c r="F88" s="19">
        <v>11830</v>
      </c>
      <c r="G88" s="19">
        <v>813</v>
      </c>
      <c r="H88" s="19">
        <v>11834</v>
      </c>
      <c r="I88" s="19">
        <v>8406</v>
      </c>
      <c r="J88" s="19">
        <v>11792</v>
      </c>
      <c r="K88" s="19">
        <v>484</v>
      </c>
      <c r="L88" s="19">
        <v>11812</v>
      </c>
      <c r="M88" s="19">
        <v>8578</v>
      </c>
      <c r="N88" s="125">
        <v>11637</v>
      </c>
      <c r="O88" s="125">
        <v>188</v>
      </c>
      <c r="P88" s="44">
        <v>11301</v>
      </c>
      <c r="Q88" s="102">
        <v>2.5619999999999998</v>
      </c>
      <c r="S88" s="25">
        <f t="shared" si="7"/>
        <v>4.6810016812671451</v>
      </c>
      <c r="T88" s="25">
        <f t="shared" si="8"/>
        <v>4.6810016812671451</v>
      </c>
      <c r="U88" s="25">
        <f t="shared" si="9"/>
        <v>4.7163967790461028</v>
      </c>
      <c r="V88" s="25">
        <f t="shared" si="10"/>
        <v>4.3447482523670473</v>
      </c>
      <c r="W88" s="25">
        <f t="shared" si="11"/>
        <v>4.5217237412618347</v>
      </c>
    </row>
    <row r="89" spans="1:23" ht="15.7">
      <c r="A89" s="36" t="s">
        <v>170</v>
      </c>
      <c r="B89" s="19" t="s">
        <v>87</v>
      </c>
      <c r="C89" s="20">
        <f t="shared" si="6"/>
        <v>11355</v>
      </c>
      <c r="D89" s="19">
        <v>11903</v>
      </c>
      <c r="E89" s="19">
        <v>15</v>
      </c>
      <c r="F89" s="19">
        <v>11903</v>
      </c>
      <c r="G89" s="19">
        <v>719</v>
      </c>
      <c r="H89" s="19">
        <v>11951</v>
      </c>
      <c r="I89" s="19">
        <v>8250</v>
      </c>
      <c r="J89" s="19">
        <v>11872</v>
      </c>
      <c r="K89" s="19">
        <v>500</v>
      </c>
      <c r="L89" s="19">
        <v>11994</v>
      </c>
      <c r="M89" s="19">
        <v>8797</v>
      </c>
      <c r="N89" s="125">
        <v>11601</v>
      </c>
      <c r="O89" s="125">
        <v>188</v>
      </c>
      <c r="P89" s="44">
        <v>11355</v>
      </c>
      <c r="Q89" s="102">
        <v>2.5149999999999997</v>
      </c>
      <c r="S89" s="25">
        <f t="shared" si="7"/>
        <v>4.8260678115367686</v>
      </c>
      <c r="T89" s="25">
        <f t="shared" si="8"/>
        <v>4.8260678115367686</v>
      </c>
      <c r="U89" s="25">
        <f t="shared" si="9"/>
        <v>5.2487890797005727</v>
      </c>
      <c r="V89" s="25">
        <f t="shared" si="10"/>
        <v>4.5530603258476443</v>
      </c>
      <c r="W89" s="25">
        <f t="shared" si="11"/>
        <v>5.6274768824306474</v>
      </c>
    </row>
    <row r="90" spans="1:23" ht="15.7">
      <c r="A90" s="36" t="s">
        <v>170</v>
      </c>
      <c r="B90" s="19" t="s">
        <v>88</v>
      </c>
      <c r="C90" s="20">
        <f t="shared" si="6"/>
        <v>11225</v>
      </c>
      <c r="D90" s="19">
        <v>11663</v>
      </c>
      <c r="E90" s="19">
        <v>16</v>
      </c>
      <c r="F90" s="19">
        <v>11663</v>
      </c>
      <c r="G90" s="19">
        <v>765</v>
      </c>
      <c r="H90" s="19">
        <v>11896</v>
      </c>
      <c r="I90" s="19">
        <v>9016</v>
      </c>
      <c r="J90" s="19">
        <v>11683</v>
      </c>
      <c r="K90" s="19">
        <v>547</v>
      </c>
      <c r="L90" s="19">
        <v>11925</v>
      </c>
      <c r="M90" s="19">
        <v>9406</v>
      </c>
      <c r="N90" s="125">
        <v>11506</v>
      </c>
      <c r="O90" s="125">
        <v>172</v>
      </c>
      <c r="P90" s="44">
        <v>11225</v>
      </c>
      <c r="Q90" s="102">
        <v>3.5619999999999998</v>
      </c>
      <c r="S90" s="25">
        <f t="shared" si="7"/>
        <v>3.9020044543429848</v>
      </c>
      <c r="T90" s="25">
        <f t="shared" si="8"/>
        <v>3.9020044543429848</v>
      </c>
      <c r="U90" s="25">
        <f t="shared" si="9"/>
        <v>5.9777282850779514</v>
      </c>
      <c r="V90" s="25">
        <f t="shared" si="10"/>
        <v>4.0801781737193767</v>
      </c>
      <c r="W90" s="25">
        <f t="shared" si="11"/>
        <v>6.2360801781737196</v>
      </c>
    </row>
    <row r="91" spans="1:23" ht="15.7">
      <c r="A91" s="36" t="s">
        <v>170</v>
      </c>
      <c r="B91" s="19" t="s">
        <v>89</v>
      </c>
      <c r="C91" s="20">
        <f t="shared" si="6"/>
        <v>11273</v>
      </c>
      <c r="D91" s="19">
        <v>11782</v>
      </c>
      <c r="E91" s="19">
        <v>0</v>
      </c>
      <c r="F91" s="19">
        <v>11782</v>
      </c>
      <c r="G91" s="19">
        <v>890</v>
      </c>
      <c r="H91" s="19">
        <v>11918</v>
      </c>
      <c r="I91" s="19">
        <v>9750</v>
      </c>
      <c r="J91" s="19">
        <v>11860</v>
      </c>
      <c r="K91" s="19">
        <v>500</v>
      </c>
      <c r="L91" s="19">
        <v>11847</v>
      </c>
      <c r="M91" s="19">
        <v>9063</v>
      </c>
      <c r="N91" s="125">
        <v>11480</v>
      </c>
      <c r="O91" s="125">
        <v>188</v>
      </c>
      <c r="P91" s="44">
        <v>11273</v>
      </c>
      <c r="Q91" s="102">
        <v>1.5780000000000001</v>
      </c>
      <c r="S91" s="25">
        <f t="shared" si="7"/>
        <v>4.5152133416127027</v>
      </c>
      <c r="T91" s="25">
        <f t="shared" si="8"/>
        <v>4.5152133416127027</v>
      </c>
      <c r="U91" s="25">
        <f t="shared" si="9"/>
        <v>5.7216357668766076</v>
      </c>
      <c r="V91" s="25">
        <f t="shared" si="10"/>
        <v>5.2071320855140604</v>
      </c>
      <c r="W91" s="25">
        <f t="shared" si="11"/>
        <v>5.0918122948638338</v>
      </c>
    </row>
    <row r="92" spans="1:23" ht="15.7">
      <c r="A92" s="36" t="s">
        <v>171</v>
      </c>
      <c r="B92" s="19" t="s">
        <v>90</v>
      </c>
      <c r="C92" s="20">
        <f t="shared" si="6"/>
        <v>16224</v>
      </c>
      <c r="D92" s="19">
        <v>17048</v>
      </c>
      <c r="E92" s="19">
        <v>109</v>
      </c>
      <c r="F92" s="19">
        <v>17048</v>
      </c>
      <c r="G92" s="19">
        <v>12360</v>
      </c>
      <c r="H92" s="19">
        <v>17058</v>
      </c>
      <c r="I92" s="19">
        <v>84234</v>
      </c>
      <c r="J92" s="19">
        <v>17359</v>
      </c>
      <c r="K92" s="19">
        <v>9625</v>
      </c>
      <c r="L92" s="19">
        <v>17318</v>
      </c>
      <c r="M92" s="19">
        <v>84609</v>
      </c>
      <c r="N92" s="125">
        <v>16865</v>
      </c>
      <c r="O92" s="125">
        <v>422</v>
      </c>
      <c r="P92" s="44">
        <v>16224</v>
      </c>
      <c r="Q92" s="102">
        <v>5.843</v>
      </c>
      <c r="S92" s="25">
        <f t="shared" si="7"/>
        <v>5.0788954635108485</v>
      </c>
      <c r="T92" s="25">
        <f t="shared" si="8"/>
        <v>5.0788954635108485</v>
      </c>
      <c r="U92" s="25">
        <f t="shared" si="9"/>
        <v>5.140532544378698</v>
      </c>
      <c r="V92" s="25">
        <f t="shared" si="10"/>
        <v>6.9958086785009863</v>
      </c>
      <c r="W92" s="25">
        <f t="shared" si="11"/>
        <v>6.7430966469428002</v>
      </c>
    </row>
    <row r="93" spans="1:23" ht="15.7">
      <c r="A93" s="36" t="s">
        <v>171</v>
      </c>
      <c r="B93" s="19" t="s">
        <v>91</v>
      </c>
      <c r="C93" s="20">
        <f t="shared" si="6"/>
        <v>15986</v>
      </c>
      <c r="D93" s="19">
        <v>17185</v>
      </c>
      <c r="E93" s="19">
        <v>109</v>
      </c>
      <c r="F93" s="19">
        <v>17185</v>
      </c>
      <c r="G93" s="19">
        <v>13688</v>
      </c>
      <c r="H93" s="19">
        <v>17131</v>
      </c>
      <c r="I93" s="19">
        <v>84625</v>
      </c>
      <c r="J93" s="19">
        <v>17077</v>
      </c>
      <c r="K93" s="19">
        <v>9594</v>
      </c>
      <c r="L93" s="19">
        <v>17236</v>
      </c>
      <c r="M93" s="19">
        <v>87218</v>
      </c>
      <c r="N93" s="125">
        <v>16756</v>
      </c>
      <c r="O93" s="125">
        <v>765</v>
      </c>
      <c r="P93" s="44">
        <v>15986</v>
      </c>
      <c r="Q93" s="102">
        <v>2.0310000000000001</v>
      </c>
      <c r="S93" s="25">
        <f t="shared" si="7"/>
        <v>7.5003127736769679</v>
      </c>
      <c r="T93" s="25">
        <f t="shared" si="8"/>
        <v>7.5003127736769679</v>
      </c>
      <c r="U93" s="25">
        <f t="shared" si="9"/>
        <v>7.1625172025522339</v>
      </c>
      <c r="V93" s="25">
        <f t="shared" si="10"/>
        <v>6.824721631427499</v>
      </c>
      <c r="W93" s="25">
        <f t="shared" si="11"/>
        <v>7.8193419241836608</v>
      </c>
    </row>
    <row r="94" spans="1:23" ht="15.7">
      <c r="A94" s="36" t="s">
        <v>171</v>
      </c>
      <c r="B94" s="19" t="s">
        <v>92</v>
      </c>
      <c r="C94" s="20">
        <f t="shared" si="6"/>
        <v>16223</v>
      </c>
      <c r="D94" s="19">
        <v>17138</v>
      </c>
      <c r="E94" s="19">
        <v>109</v>
      </c>
      <c r="F94" s="19">
        <v>17138</v>
      </c>
      <c r="G94" s="19">
        <v>12719</v>
      </c>
      <c r="H94" s="19">
        <v>17158</v>
      </c>
      <c r="I94" s="19">
        <v>82578</v>
      </c>
      <c r="J94" s="19">
        <v>17185</v>
      </c>
      <c r="K94" s="19">
        <v>9735</v>
      </c>
      <c r="L94" s="19">
        <v>17332</v>
      </c>
      <c r="M94" s="19">
        <v>84625</v>
      </c>
      <c r="N94" s="125">
        <v>16857</v>
      </c>
      <c r="O94" s="125">
        <v>422</v>
      </c>
      <c r="P94" s="44">
        <v>16223</v>
      </c>
      <c r="Q94" s="102">
        <v>3.484</v>
      </c>
      <c r="S94" s="25">
        <f t="shared" si="7"/>
        <v>5.6401405412069288</v>
      </c>
      <c r="T94" s="25">
        <f t="shared" si="8"/>
        <v>5.6401405412069288</v>
      </c>
      <c r="U94" s="25">
        <f t="shared" si="9"/>
        <v>5.7634223016704675</v>
      </c>
      <c r="V94" s="25">
        <f t="shared" si="10"/>
        <v>5.9298526782962462</v>
      </c>
      <c r="W94" s="25">
        <f t="shared" si="11"/>
        <v>6.8359736177032602</v>
      </c>
    </row>
    <row r="95" spans="1:23" ht="15.7">
      <c r="A95" s="36" t="s">
        <v>171</v>
      </c>
      <c r="B95" s="19" t="s">
        <v>93</v>
      </c>
      <c r="C95" s="20">
        <f t="shared" si="6"/>
        <v>16102</v>
      </c>
      <c r="D95" s="19">
        <v>17045</v>
      </c>
      <c r="E95" s="19">
        <v>93</v>
      </c>
      <c r="F95" s="19">
        <v>17045</v>
      </c>
      <c r="G95" s="19">
        <v>13125</v>
      </c>
      <c r="H95" s="19">
        <v>17337</v>
      </c>
      <c r="I95" s="19">
        <v>84266</v>
      </c>
      <c r="J95" s="19">
        <v>17196</v>
      </c>
      <c r="K95" s="19">
        <v>8984</v>
      </c>
      <c r="L95" s="19">
        <v>17112</v>
      </c>
      <c r="M95" s="19">
        <v>88938</v>
      </c>
      <c r="N95" s="125">
        <v>16791</v>
      </c>
      <c r="O95" s="125">
        <v>406</v>
      </c>
      <c r="P95" s="44">
        <v>16102</v>
      </c>
      <c r="Q95" s="102">
        <v>10.171000000000001</v>
      </c>
      <c r="S95" s="25">
        <f t="shared" si="7"/>
        <v>5.8564153521301705</v>
      </c>
      <c r="T95" s="25">
        <f t="shared" si="8"/>
        <v>5.8564153521301705</v>
      </c>
      <c r="U95" s="25">
        <f t="shared" si="9"/>
        <v>7.6698546764377094</v>
      </c>
      <c r="V95" s="25">
        <f t="shared" si="10"/>
        <v>6.7941870575083847</v>
      </c>
      <c r="W95" s="25">
        <f t="shared" si="11"/>
        <v>6.2725127313377218</v>
      </c>
    </row>
    <row r="96" spans="1:23" ht="15.7">
      <c r="A96" s="36" t="s">
        <v>171</v>
      </c>
      <c r="B96" s="19" t="s">
        <v>94</v>
      </c>
      <c r="C96" s="20">
        <f t="shared" si="6"/>
        <v>16105</v>
      </c>
      <c r="D96" s="19">
        <v>17152</v>
      </c>
      <c r="E96" s="19">
        <v>109</v>
      </c>
      <c r="F96" s="19">
        <v>17282</v>
      </c>
      <c r="G96" s="19">
        <v>12922</v>
      </c>
      <c r="H96" s="19">
        <v>17189</v>
      </c>
      <c r="I96" s="19">
        <v>82031</v>
      </c>
      <c r="J96" s="19">
        <v>17245</v>
      </c>
      <c r="K96" s="19">
        <v>9703</v>
      </c>
      <c r="L96" s="19">
        <v>17011</v>
      </c>
      <c r="M96" s="19">
        <v>87110</v>
      </c>
      <c r="N96" s="125">
        <v>16769</v>
      </c>
      <c r="O96" s="125">
        <v>422</v>
      </c>
      <c r="P96" s="44">
        <v>16105</v>
      </c>
      <c r="Q96" s="102">
        <v>5.7969999999999997</v>
      </c>
      <c r="S96" s="25">
        <f t="shared" si="7"/>
        <v>6.501086619062403</v>
      </c>
      <c r="T96" s="25">
        <f t="shared" si="8"/>
        <v>7.3082893511331886</v>
      </c>
      <c r="U96" s="25">
        <f t="shared" si="9"/>
        <v>6.7308289351133181</v>
      </c>
      <c r="V96" s="25">
        <f t="shared" si="10"/>
        <v>7.0785470350822717</v>
      </c>
      <c r="W96" s="25">
        <f t="shared" si="11"/>
        <v>5.6255821173548588</v>
      </c>
    </row>
    <row r="97" spans="1:23" ht="15.7">
      <c r="A97" s="36" t="s">
        <v>171</v>
      </c>
      <c r="B97" s="19" t="s">
        <v>95</v>
      </c>
      <c r="C97" s="20">
        <f t="shared" si="6"/>
        <v>15955</v>
      </c>
      <c r="D97" s="19">
        <v>17051</v>
      </c>
      <c r="E97" s="19">
        <v>110</v>
      </c>
      <c r="F97" s="19">
        <v>17051</v>
      </c>
      <c r="G97" s="19">
        <v>12687</v>
      </c>
      <c r="H97" s="19">
        <v>16866</v>
      </c>
      <c r="I97" s="19">
        <v>78000</v>
      </c>
      <c r="J97" s="19">
        <v>17186</v>
      </c>
      <c r="K97" s="19">
        <v>9578</v>
      </c>
      <c r="L97" s="19">
        <v>17051</v>
      </c>
      <c r="M97" s="19">
        <v>85813</v>
      </c>
      <c r="N97" s="125">
        <v>16723</v>
      </c>
      <c r="O97" s="125">
        <v>406</v>
      </c>
      <c r="P97" s="44">
        <v>15955</v>
      </c>
      <c r="Q97" s="102">
        <v>3.234</v>
      </c>
      <c r="S97" s="25">
        <f t="shared" si="7"/>
        <v>6.8693199623942336</v>
      </c>
      <c r="T97" s="25">
        <f t="shared" si="8"/>
        <v>6.8693199623942336</v>
      </c>
      <c r="U97" s="25">
        <f t="shared" si="9"/>
        <v>5.7098088373550615</v>
      </c>
      <c r="V97" s="25">
        <f t="shared" si="10"/>
        <v>7.7154497022876845</v>
      </c>
      <c r="W97" s="25">
        <f t="shared" si="11"/>
        <v>6.8693199623942336</v>
      </c>
    </row>
    <row r="98" spans="1:23" ht="15.7">
      <c r="A98" s="36" t="s">
        <v>171</v>
      </c>
      <c r="B98" s="19" t="s">
        <v>96</v>
      </c>
      <c r="C98" s="20">
        <f t="shared" si="6"/>
        <v>16291</v>
      </c>
      <c r="D98" s="19">
        <v>17391</v>
      </c>
      <c r="E98" s="19">
        <v>125</v>
      </c>
      <c r="F98" s="19">
        <v>17384</v>
      </c>
      <c r="G98" s="19">
        <v>12687</v>
      </c>
      <c r="H98" s="19">
        <v>17505</v>
      </c>
      <c r="I98" s="19">
        <v>81813</v>
      </c>
      <c r="J98" s="19">
        <v>17540</v>
      </c>
      <c r="K98" s="19">
        <v>9593</v>
      </c>
      <c r="L98" s="19">
        <v>17450</v>
      </c>
      <c r="M98" s="19">
        <v>83891</v>
      </c>
      <c r="N98" s="125">
        <v>16962</v>
      </c>
      <c r="O98" s="125">
        <v>406</v>
      </c>
      <c r="P98" s="44">
        <v>16291</v>
      </c>
      <c r="Q98" s="102">
        <v>3.6399999999999997</v>
      </c>
      <c r="S98" s="25">
        <f t="shared" si="7"/>
        <v>6.7521944632005404</v>
      </c>
      <c r="T98" s="25">
        <f t="shared" si="8"/>
        <v>6.709225952980173</v>
      </c>
      <c r="U98" s="25">
        <f t="shared" si="9"/>
        <v>7.4519673439322327</v>
      </c>
      <c r="V98" s="25">
        <f t="shared" si="10"/>
        <v>7.6668098950340688</v>
      </c>
      <c r="W98" s="25">
        <f t="shared" si="11"/>
        <v>7.1143576207722061</v>
      </c>
    </row>
    <row r="99" spans="1:23" ht="15.7">
      <c r="A99" s="36" t="s">
        <v>171</v>
      </c>
      <c r="B99" s="19" t="s">
        <v>97</v>
      </c>
      <c r="C99" s="20">
        <f t="shared" si="6"/>
        <v>16138</v>
      </c>
      <c r="D99" s="19">
        <v>17265</v>
      </c>
      <c r="E99" s="19">
        <v>109</v>
      </c>
      <c r="F99" s="19">
        <v>17265</v>
      </c>
      <c r="G99" s="19">
        <v>12672</v>
      </c>
      <c r="H99" s="19">
        <v>17433</v>
      </c>
      <c r="I99" s="19">
        <v>81625</v>
      </c>
      <c r="J99" s="19">
        <v>17416</v>
      </c>
      <c r="K99" s="19">
        <v>9375</v>
      </c>
      <c r="L99" s="19">
        <v>17196</v>
      </c>
      <c r="M99" s="19">
        <v>84797</v>
      </c>
      <c r="N99" s="125">
        <v>16874</v>
      </c>
      <c r="O99" s="125">
        <v>422</v>
      </c>
      <c r="P99" s="44">
        <v>16138</v>
      </c>
      <c r="Q99" s="102">
        <v>9.0469999999999988</v>
      </c>
      <c r="S99" s="25">
        <f t="shared" si="7"/>
        <v>6.9835171644565621</v>
      </c>
      <c r="T99" s="25">
        <f t="shared" si="8"/>
        <v>6.9835171644565621</v>
      </c>
      <c r="U99" s="25">
        <f t="shared" si="9"/>
        <v>8.0245383566736894</v>
      </c>
      <c r="V99" s="25">
        <f t="shared" si="10"/>
        <v>7.9191969265088602</v>
      </c>
      <c r="W99" s="25">
        <f t="shared" si="11"/>
        <v>6.5559548890816703</v>
      </c>
    </row>
    <row r="100" spans="1:23" ht="15.7">
      <c r="A100" s="36" t="s">
        <v>171</v>
      </c>
      <c r="B100" s="19" t="s">
        <v>98</v>
      </c>
      <c r="C100" s="20">
        <f t="shared" si="6"/>
        <v>16003</v>
      </c>
      <c r="D100" s="19">
        <v>16891</v>
      </c>
      <c r="E100" s="19">
        <v>109</v>
      </c>
      <c r="F100" s="19">
        <v>16891</v>
      </c>
      <c r="G100" s="19">
        <v>13047</v>
      </c>
      <c r="H100" s="19">
        <v>17081</v>
      </c>
      <c r="I100" s="19">
        <v>86203</v>
      </c>
      <c r="J100" s="19">
        <v>17040</v>
      </c>
      <c r="K100" s="19">
        <v>8907</v>
      </c>
      <c r="L100" s="19">
        <v>16977</v>
      </c>
      <c r="M100" s="19">
        <v>84984</v>
      </c>
      <c r="N100" s="125">
        <v>16621</v>
      </c>
      <c r="O100" s="125">
        <v>422</v>
      </c>
      <c r="P100" s="44">
        <v>16003</v>
      </c>
      <c r="Q100" s="102">
        <v>2.8740000000000001</v>
      </c>
      <c r="S100" s="25">
        <f t="shared" si="7"/>
        <v>5.5489595700806094</v>
      </c>
      <c r="T100" s="25">
        <f t="shared" si="8"/>
        <v>5.5489595700806094</v>
      </c>
      <c r="U100" s="25">
        <f t="shared" si="9"/>
        <v>6.7362369555708304</v>
      </c>
      <c r="V100" s="25">
        <f t="shared" si="10"/>
        <v>6.4800349934387294</v>
      </c>
      <c r="W100" s="25">
        <f t="shared" si="11"/>
        <v>6.0863588077235518</v>
      </c>
    </row>
    <row r="101" spans="1:23" ht="15.7">
      <c r="A101" s="36" t="s">
        <v>171</v>
      </c>
      <c r="B101" s="19" t="s">
        <v>99</v>
      </c>
      <c r="C101" s="20">
        <f t="shared" si="6"/>
        <v>16192</v>
      </c>
      <c r="D101" s="19">
        <v>17181</v>
      </c>
      <c r="E101" s="19">
        <v>109</v>
      </c>
      <c r="F101" s="19">
        <v>17181</v>
      </c>
      <c r="G101" s="19">
        <v>13188</v>
      </c>
      <c r="H101" s="19">
        <v>17389</v>
      </c>
      <c r="I101" s="19">
        <v>86203</v>
      </c>
      <c r="J101" s="19">
        <v>17315</v>
      </c>
      <c r="K101" s="19">
        <v>9906</v>
      </c>
      <c r="L101" s="19">
        <v>17425</v>
      </c>
      <c r="M101" s="19">
        <v>89875</v>
      </c>
      <c r="N101" s="125">
        <v>16884</v>
      </c>
      <c r="O101" s="125">
        <v>406</v>
      </c>
      <c r="P101" s="44">
        <v>16192</v>
      </c>
      <c r="Q101" s="102">
        <v>3.859</v>
      </c>
      <c r="S101" s="25">
        <f t="shared" si="7"/>
        <v>6.1079545454545459</v>
      </c>
      <c r="T101" s="25">
        <f t="shared" si="8"/>
        <v>6.1079545454545459</v>
      </c>
      <c r="U101" s="25">
        <f t="shared" si="9"/>
        <v>7.3925395256916993</v>
      </c>
      <c r="V101" s="25">
        <f t="shared" si="10"/>
        <v>6.9355237154150196</v>
      </c>
      <c r="W101" s="25">
        <f t="shared" si="11"/>
        <v>7.6148715415019756</v>
      </c>
    </row>
    <row r="102" spans="1:23" ht="15.7">
      <c r="A102" s="36" t="s">
        <v>172</v>
      </c>
      <c r="B102" s="19" t="s">
        <v>100</v>
      </c>
      <c r="C102" s="20">
        <f t="shared" si="6"/>
        <v>20552</v>
      </c>
      <c r="D102" s="19">
        <v>21698</v>
      </c>
      <c r="E102" s="19">
        <v>109</v>
      </c>
      <c r="F102" s="19">
        <v>21698</v>
      </c>
      <c r="G102" s="19">
        <v>13828</v>
      </c>
      <c r="H102" s="19">
        <v>21712</v>
      </c>
      <c r="I102" s="19">
        <v>173922</v>
      </c>
      <c r="J102" s="19">
        <v>21763</v>
      </c>
      <c r="K102" s="19">
        <v>10141</v>
      </c>
      <c r="L102" s="19">
        <v>21744</v>
      </c>
      <c r="M102" s="19">
        <v>177000</v>
      </c>
      <c r="N102" s="125">
        <v>21335</v>
      </c>
      <c r="O102" s="125">
        <v>422</v>
      </c>
      <c r="P102" s="44">
        <v>20552</v>
      </c>
      <c r="Q102" s="102">
        <v>6.718</v>
      </c>
      <c r="S102" s="25">
        <f t="shared" si="7"/>
        <v>5.576099649669132</v>
      </c>
      <c r="T102" s="25">
        <f t="shared" si="8"/>
        <v>5.576099649669132</v>
      </c>
      <c r="U102" s="25">
        <f t="shared" si="9"/>
        <v>5.6442195406773061</v>
      </c>
      <c r="V102" s="25">
        <f t="shared" si="10"/>
        <v>5.8923705722070849</v>
      </c>
      <c r="W102" s="25">
        <f t="shared" si="11"/>
        <v>5.7999221486959911</v>
      </c>
    </row>
    <row r="103" spans="1:23" ht="15.7">
      <c r="A103" s="36" t="s">
        <v>172</v>
      </c>
      <c r="B103" s="19" t="s">
        <v>101</v>
      </c>
      <c r="C103" s="20">
        <f t="shared" si="6"/>
        <v>20922</v>
      </c>
      <c r="D103" s="19">
        <v>22110</v>
      </c>
      <c r="E103" s="19">
        <v>109</v>
      </c>
      <c r="F103" s="19">
        <v>22071</v>
      </c>
      <c r="G103" s="19">
        <v>13063</v>
      </c>
      <c r="H103" s="19">
        <v>22116</v>
      </c>
      <c r="I103" s="19">
        <v>176390</v>
      </c>
      <c r="J103" s="19">
        <v>22153</v>
      </c>
      <c r="K103" s="19">
        <v>10125</v>
      </c>
      <c r="L103" s="19">
        <v>22199</v>
      </c>
      <c r="M103" s="19">
        <v>175469</v>
      </c>
      <c r="N103" s="125">
        <v>21794</v>
      </c>
      <c r="O103" s="125">
        <v>406</v>
      </c>
      <c r="P103" s="44">
        <v>20922</v>
      </c>
      <c r="Q103" s="102">
        <v>2.7959999999999998</v>
      </c>
      <c r="S103" s="25">
        <f t="shared" si="7"/>
        <v>5.6782334384858046</v>
      </c>
      <c r="T103" s="25">
        <f t="shared" si="8"/>
        <v>5.4918267852021794</v>
      </c>
      <c r="U103" s="25">
        <f t="shared" si="9"/>
        <v>5.7069113851448234</v>
      </c>
      <c r="V103" s="25">
        <f t="shared" si="10"/>
        <v>5.8837587228754424</v>
      </c>
      <c r="W103" s="25">
        <f t="shared" si="11"/>
        <v>6.1036229805945901</v>
      </c>
    </row>
    <row r="104" spans="1:23" ht="15.7">
      <c r="A104" s="36" t="s">
        <v>172</v>
      </c>
      <c r="B104" s="19" t="s">
        <v>102</v>
      </c>
      <c r="C104" s="20">
        <f t="shared" si="6"/>
        <v>20826</v>
      </c>
      <c r="D104" s="19">
        <v>21978</v>
      </c>
      <c r="E104" s="19">
        <v>109</v>
      </c>
      <c r="F104" s="19">
        <v>21892</v>
      </c>
      <c r="G104" s="19">
        <v>13281</v>
      </c>
      <c r="H104" s="19">
        <v>21818</v>
      </c>
      <c r="I104" s="19">
        <v>166657</v>
      </c>
      <c r="J104" s="19">
        <v>21988</v>
      </c>
      <c r="K104" s="19">
        <v>9703</v>
      </c>
      <c r="L104" s="19">
        <v>21992</v>
      </c>
      <c r="M104" s="19">
        <v>166000</v>
      </c>
      <c r="N104" s="125">
        <v>21528</v>
      </c>
      <c r="O104" s="125">
        <v>531</v>
      </c>
      <c r="P104" s="44">
        <v>20826</v>
      </c>
      <c r="Q104" s="102">
        <v>7.875</v>
      </c>
      <c r="S104" s="25">
        <f t="shared" si="7"/>
        <v>5.5315471045808122</v>
      </c>
      <c r="T104" s="25">
        <f t="shared" si="8"/>
        <v>5.118601747815231</v>
      </c>
      <c r="U104" s="25">
        <f t="shared" si="9"/>
        <v>4.7632766733890328</v>
      </c>
      <c r="V104" s="25">
        <f t="shared" si="10"/>
        <v>5.5795640065302985</v>
      </c>
      <c r="W104" s="25">
        <f t="shared" si="11"/>
        <v>5.5987707673100937</v>
      </c>
    </row>
    <row r="105" spans="1:23" ht="15.7">
      <c r="A105" s="36" t="s">
        <v>172</v>
      </c>
      <c r="B105" s="19" t="s">
        <v>103</v>
      </c>
      <c r="C105" s="20">
        <f t="shared" si="6"/>
        <v>20758</v>
      </c>
      <c r="D105" s="19">
        <v>21840</v>
      </c>
      <c r="E105" s="19">
        <v>125</v>
      </c>
      <c r="F105" s="19">
        <v>21862</v>
      </c>
      <c r="G105" s="19">
        <v>13407</v>
      </c>
      <c r="H105" s="19">
        <v>21780</v>
      </c>
      <c r="I105" s="19">
        <v>167890</v>
      </c>
      <c r="J105" s="19">
        <v>21752</v>
      </c>
      <c r="K105" s="19">
        <v>9813</v>
      </c>
      <c r="L105" s="19">
        <v>21665</v>
      </c>
      <c r="M105" s="19">
        <v>170609</v>
      </c>
      <c r="N105" s="125">
        <v>21410</v>
      </c>
      <c r="O105" s="125">
        <v>406</v>
      </c>
      <c r="P105" s="44">
        <v>20758</v>
      </c>
      <c r="Q105" s="102">
        <v>4.4529999999999994</v>
      </c>
      <c r="S105" s="25">
        <f t="shared" si="7"/>
        <v>5.2124482127372573</v>
      </c>
      <c r="T105" s="25">
        <f t="shared" si="8"/>
        <v>5.3184314481163888</v>
      </c>
      <c r="U105" s="25">
        <f t="shared" si="9"/>
        <v>4.9234030253396277</v>
      </c>
      <c r="V105" s="25">
        <f t="shared" si="10"/>
        <v>4.7885152712207342</v>
      </c>
      <c r="W105" s="25">
        <f t="shared" si="11"/>
        <v>4.3693997494941712</v>
      </c>
    </row>
    <row r="106" spans="1:23" ht="15.7">
      <c r="A106" s="36" t="s">
        <v>172</v>
      </c>
      <c r="B106" s="19" t="s">
        <v>104</v>
      </c>
      <c r="C106" s="20">
        <f t="shared" si="6"/>
        <v>20685</v>
      </c>
      <c r="D106" s="19">
        <v>21765</v>
      </c>
      <c r="E106" s="19">
        <v>109</v>
      </c>
      <c r="F106" s="19">
        <v>21725</v>
      </c>
      <c r="G106" s="19">
        <v>13141</v>
      </c>
      <c r="H106" s="19">
        <v>21608</v>
      </c>
      <c r="I106" s="19">
        <v>169719</v>
      </c>
      <c r="J106" s="19">
        <v>21709</v>
      </c>
      <c r="K106" s="19">
        <v>9750</v>
      </c>
      <c r="L106" s="19">
        <v>21898</v>
      </c>
      <c r="M106" s="19">
        <v>175562</v>
      </c>
      <c r="N106" s="125">
        <v>21430</v>
      </c>
      <c r="O106" s="125">
        <v>438</v>
      </c>
      <c r="P106" s="44">
        <v>20685</v>
      </c>
      <c r="Q106" s="102">
        <v>5.6400000000000006</v>
      </c>
      <c r="S106" s="25">
        <f t="shared" si="7"/>
        <v>5.2211747643219724</v>
      </c>
      <c r="T106" s="25">
        <f t="shared" si="8"/>
        <v>5.0277979211989363</v>
      </c>
      <c r="U106" s="25">
        <f t="shared" si="9"/>
        <v>4.4621706550640559</v>
      </c>
      <c r="V106" s="25">
        <f t="shared" si="10"/>
        <v>4.9504471839497226</v>
      </c>
      <c r="W106" s="25">
        <f t="shared" si="11"/>
        <v>5.8641527677060674</v>
      </c>
    </row>
    <row r="107" spans="1:23" ht="15.7">
      <c r="A107" s="36" t="s">
        <v>172</v>
      </c>
      <c r="B107" s="19" t="s">
        <v>105</v>
      </c>
      <c r="C107" s="20">
        <f t="shared" si="6"/>
        <v>20843</v>
      </c>
      <c r="D107" s="19">
        <v>21938</v>
      </c>
      <c r="E107" s="19">
        <v>109</v>
      </c>
      <c r="F107" s="19">
        <v>21938</v>
      </c>
      <c r="G107" s="19">
        <v>13422</v>
      </c>
      <c r="H107" s="19">
        <v>22156</v>
      </c>
      <c r="I107" s="19">
        <v>171828</v>
      </c>
      <c r="J107" s="19">
        <v>22003</v>
      </c>
      <c r="K107" s="19">
        <v>10000</v>
      </c>
      <c r="L107" s="19">
        <v>22149</v>
      </c>
      <c r="M107" s="19">
        <v>177844</v>
      </c>
      <c r="N107" s="125">
        <v>21619</v>
      </c>
      <c r="O107" s="125">
        <v>422</v>
      </c>
      <c r="P107" s="44">
        <v>20843</v>
      </c>
      <c r="Q107" s="102">
        <v>4.3440000000000003</v>
      </c>
      <c r="S107" s="25">
        <f t="shared" si="7"/>
        <v>5.2535623470709591</v>
      </c>
      <c r="T107" s="25">
        <f t="shared" si="8"/>
        <v>5.2535623470709591</v>
      </c>
      <c r="U107" s="25">
        <f t="shared" si="9"/>
        <v>6.2994770426522084</v>
      </c>
      <c r="V107" s="25">
        <f t="shared" si="10"/>
        <v>5.5654176462121576</v>
      </c>
      <c r="W107" s="25">
        <f t="shared" si="11"/>
        <v>6.2658926258216185</v>
      </c>
    </row>
    <row r="108" spans="1:23" ht="15.7">
      <c r="A108" s="36" t="s">
        <v>172</v>
      </c>
      <c r="B108" s="19" t="s">
        <v>106</v>
      </c>
      <c r="C108" s="20">
        <f t="shared" si="6"/>
        <v>20922</v>
      </c>
      <c r="D108" s="19">
        <v>21993</v>
      </c>
      <c r="E108" s="19">
        <v>109</v>
      </c>
      <c r="F108" s="19">
        <v>21993</v>
      </c>
      <c r="G108" s="19">
        <v>13641</v>
      </c>
      <c r="H108" s="19">
        <v>22141</v>
      </c>
      <c r="I108" s="19">
        <v>125531</v>
      </c>
      <c r="J108" s="19">
        <v>22073</v>
      </c>
      <c r="K108" s="19">
        <v>5719</v>
      </c>
      <c r="L108" s="19">
        <v>22236</v>
      </c>
      <c r="M108" s="19">
        <v>106234</v>
      </c>
      <c r="N108" s="125">
        <v>21567</v>
      </c>
      <c r="O108" s="125">
        <v>422</v>
      </c>
      <c r="P108" s="44">
        <v>20922</v>
      </c>
      <c r="Q108" s="102">
        <v>4.843</v>
      </c>
      <c r="S108" s="25">
        <f t="shared" si="7"/>
        <v>5.1190134786349297</v>
      </c>
      <c r="T108" s="25">
        <f t="shared" si="8"/>
        <v>5.1190134786349297</v>
      </c>
      <c r="U108" s="25">
        <f t="shared" si="9"/>
        <v>5.826402829557404</v>
      </c>
      <c r="V108" s="25">
        <f t="shared" si="10"/>
        <v>5.5013861007551856</v>
      </c>
      <c r="W108" s="25">
        <f t="shared" si="11"/>
        <v>6.2804703183252082</v>
      </c>
    </row>
    <row r="109" spans="1:23" ht="15.7">
      <c r="A109" s="36" t="s">
        <v>172</v>
      </c>
      <c r="B109" s="19" t="s">
        <v>107</v>
      </c>
      <c r="C109" s="20">
        <f t="shared" si="6"/>
        <v>20853</v>
      </c>
      <c r="D109" s="19">
        <v>21941</v>
      </c>
      <c r="E109" s="19">
        <v>47</v>
      </c>
      <c r="F109" s="19">
        <v>21941</v>
      </c>
      <c r="G109" s="19">
        <v>7750</v>
      </c>
      <c r="H109" s="19">
        <v>22118</v>
      </c>
      <c r="I109" s="19">
        <v>105718</v>
      </c>
      <c r="J109" s="19">
        <v>21822</v>
      </c>
      <c r="K109" s="19">
        <v>5829</v>
      </c>
      <c r="L109" s="19">
        <v>22048</v>
      </c>
      <c r="M109" s="19">
        <v>108093</v>
      </c>
      <c r="N109" s="125">
        <v>21520</v>
      </c>
      <c r="O109" s="125">
        <v>438</v>
      </c>
      <c r="P109" s="44">
        <v>20853</v>
      </c>
      <c r="Q109" s="102">
        <v>20.936999999999998</v>
      </c>
      <c r="S109" s="25">
        <f t="shared" si="7"/>
        <v>5.2174747038795379</v>
      </c>
      <c r="T109" s="25">
        <f t="shared" si="8"/>
        <v>5.2174747038795379</v>
      </c>
      <c r="U109" s="25">
        <f t="shared" si="9"/>
        <v>6.0662734378746457</v>
      </c>
      <c r="V109" s="25">
        <f t="shared" si="10"/>
        <v>4.6468134081427133</v>
      </c>
      <c r="W109" s="25">
        <f t="shared" si="11"/>
        <v>5.7305903227353374</v>
      </c>
    </row>
    <row r="110" spans="1:23" ht="15.7">
      <c r="A110" s="36" t="s">
        <v>172</v>
      </c>
      <c r="B110" s="19" t="s">
        <v>108</v>
      </c>
      <c r="C110" s="20">
        <f t="shared" si="6"/>
        <v>20814</v>
      </c>
      <c r="D110" s="19">
        <v>21923</v>
      </c>
      <c r="E110" s="19">
        <v>47</v>
      </c>
      <c r="F110" s="19">
        <v>21923</v>
      </c>
      <c r="G110" s="19">
        <v>7469</v>
      </c>
      <c r="H110" s="19">
        <v>21728</v>
      </c>
      <c r="I110" s="19">
        <v>96156</v>
      </c>
      <c r="J110" s="19">
        <v>22162</v>
      </c>
      <c r="K110" s="19">
        <v>5500</v>
      </c>
      <c r="L110" s="19">
        <v>22027</v>
      </c>
      <c r="M110" s="19">
        <v>97313</v>
      </c>
      <c r="N110" s="125">
        <v>21583</v>
      </c>
      <c r="O110" s="125">
        <v>406</v>
      </c>
      <c r="P110" s="44">
        <v>20814</v>
      </c>
      <c r="Q110" s="102">
        <v>8.327</v>
      </c>
      <c r="S110" s="25">
        <f t="shared" si="7"/>
        <v>5.3281445181128086</v>
      </c>
      <c r="T110" s="25">
        <f t="shared" si="8"/>
        <v>5.3281445181128086</v>
      </c>
      <c r="U110" s="25">
        <f t="shared" si="9"/>
        <v>4.3912751032958584</v>
      </c>
      <c r="V110" s="25">
        <f t="shared" si="10"/>
        <v>6.4764101085807626</v>
      </c>
      <c r="W110" s="25">
        <f t="shared" si="11"/>
        <v>5.8278082060151819</v>
      </c>
    </row>
    <row r="111" spans="1:23" ht="15.7">
      <c r="A111" s="36" t="s">
        <v>172</v>
      </c>
      <c r="B111" s="19" t="s">
        <v>109</v>
      </c>
      <c r="C111" s="20">
        <f t="shared" si="6"/>
        <v>20797</v>
      </c>
      <c r="D111" s="19">
        <v>21736</v>
      </c>
      <c r="E111" s="19">
        <v>31</v>
      </c>
      <c r="F111" s="19">
        <v>21736</v>
      </c>
      <c r="G111" s="19">
        <v>7531</v>
      </c>
      <c r="H111" s="19">
        <v>21963</v>
      </c>
      <c r="I111" s="19">
        <v>98141</v>
      </c>
      <c r="J111" s="19">
        <v>22000</v>
      </c>
      <c r="K111" s="19">
        <v>5593</v>
      </c>
      <c r="L111" s="19">
        <v>21951</v>
      </c>
      <c r="M111" s="19">
        <v>100891</v>
      </c>
      <c r="N111" s="125">
        <v>21479</v>
      </c>
      <c r="O111" s="125">
        <v>406</v>
      </c>
      <c r="P111" s="44">
        <v>20797</v>
      </c>
      <c r="Q111" s="102">
        <v>7.4370000000000003</v>
      </c>
      <c r="S111" s="25">
        <f t="shared" si="7"/>
        <v>4.5150742895609941</v>
      </c>
      <c r="T111" s="25">
        <f t="shared" si="8"/>
        <v>4.5150742895609941</v>
      </c>
      <c r="U111" s="25">
        <f t="shared" si="9"/>
        <v>5.606577871808434</v>
      </c>
      <c r="V111" s="25">
        <f t="shared" si="10"/>
        <v>5.7844881473289416</v>
      </c>
      <c r="W111" s="25">
        <f t="shared" si="11"/>
        <v>5.5488772419098904</v>
      </c>
    </row>
    <row r="112" spans="1:23">
      <c r="A112" s="19"/>
    </row>
    <row r="113" spans="1:23">
      <c r="A113" s="19"/>
    </row>
    <row r="114" spans="1:23" s="18" customFormat="1" ht="30" customHeight="1" thickBot="1">
      <c r="A114" s="17"/>
      <c r="B114" s="16"/>
      <c r="C114" s="18" t="s">
        <v>246</v>
      </c>
      <c r="D114" s="16" t="s">
        <v>247</v>
      </c>
      <c r="E114" s="16" t="s">
        <v>249</v>
      </c>
      <c r="F114" s="16" t="s">
        <v>250</v>
      </c>
      <c r="G114" s="16" t="s">
        <v>249</v>
      </c>
      <c r="H114" s="16" t="s">
        <v>252</v>
      </c>
      <c r="I114" s="16" t="s">
        <v>249</v>
      </c>
      <c r="J114" s="16" t="s">
        <v>253</v>
      </c>
      <c r="K114" s="16" t="s">
        <v>249</v>
      </c>
      <c r="L114" s="16" t="s">
        <v>255</v>
      </c>
      <c r="M114" s="16" t="s">
        <v>249</v>
      </c>
      <c r="N114" s="106" t="s">
        <v>319</v>
      </c>
      <c r="O114" s="107" t="s">
        <v>249</v>
      </c>
      <c r="P114" s="16" t="s">
        <v>299</v>
      </c>
      <c r="Q114" s="16" t="s">
        <v>258</v>
      </c>
      <c r="S114" s="18" t="s">
        <v>259</v>
      </c>
      <c r="T114" s="18" t="s">
        <v>260</v>
      </c>
      <c r="U114" s="18" t="s">
        <v>261</v>
      </c>
      <c r="V114" s="18" t="s">
        <v>262</v>
      </c>
      <c r="W114" s="18" t="s">
        <v>263</v>
      </c>
    </row>
    <row r="115" spans="1:23">
      <c r="A115" s="38" t="s">
        <v>264</v>
      </c>
      <c r="C115" s="28">
        <f t="shared" ref="C115:L115" si="12">AVERAGEIFS(C$2:C$111,$A$2:$A$111,$A115)</f>
        <v>1574.1</v>
      </c>
      <c r="D115" s="28">
        <f t="shared" si="12"/>
        <v>1616.6</v>
      </c>
      <c r="E115" s="28">
        <f t="shared" si="12"/>
        <v>0</v>
      </c>
      <c r="F115" s="28">
        <f t="shared" si="12"/>
        <v>1616.6</v>
      </c>
      <c r="G115" s="28">
        <f t="shared" si="12"/>
        <v>3.1</v>
      </c>
      <c r="H115" s="28">
        <f t="shared" si="12"/>
        <v>1682.4</v>
      </c>
      <c r="I115" s="28">
        <f t="shared" si="12"/>
        <v>4.8</v>
      </c>
      <c r="J115" s="28">
        <f t="shared" si="12"/>
        <v>1629.6</v>
      </c>
      <c r="K115" s="28">
        <f t="shared" si="12"/>
        <v>3.1</v>
      </c>
      <c r="L115" s="28">
        <f t="shared" si="12"/>
        <v>1661.4</v>
      </c>
      <c r="M115" s="28">
        <f>AVERAGEIFS(M$2:M$111,$A$2:$A$111,$A115)/1000</f>
        <v>4.5999999999999999E-3</v>
      </c>
      <c r="N115" s="108">
        <f>AVERAGEIFS(N$2:N$111,$A$2:$A$111,$A115)</f>
        <v>1580.9</v>
      </c>
      <c r="O115" s="108">
        <f>AVERAGEIFS(O$2:O$111,$A$2:$A$111,$A115)</f>
        <v>28.4</v>
      </c>
      <c r="P115" s="29">
        <f>AVERAGEIFS(P$2:P$111,$A$2:$A$111,$A115)</f>
        <v>1574.1</v>
      </c>
      <c r="Q115" s="29">
        <f>AVERAGEIFS(Q$2:Q$111,$A$2:$A$111,$A115)</f>
        <v>0.13540000000000002</v>
      </c>
      <c r="S115" s="29">
        <f>AVERAGEIFS(S$2:S$111,$A$2:$A$111,$A115)</f>
        <v>2.7040104518378172</v>
      </c>
      <c r="T115" s="29">
        <f>AVERAGEIFS(T$2:T$111,$A$2:$A$111,$A115)</f>
        <v>2.7040104518378172</v>
      </c>
      <c r="U115" s="29">
        <f>AVERAGEIFS(U$2:U$111,$A$2:$A$111,$A115)</f>
        <v>6.8825539848560755</v>
      </c>
      <c r="V115" s="29">
        <f>AVERAGEIFS(V$2:V$111,$A$2:$A$111,$A115)</f>
        <v>3.5302744027942881</v>
      </c>
      <c r="W115" s="29">
        <f>AVERAGEIFS(W$2:W$111,$A$2:$A$111,$A115)</f>
        <v>5.536842211656821</v>
      </c>
    </row>
    <row r="116" spans="1:23">
      <c r="A116" s="39" t="s">
        <v>266</v>
      </c>
      <c r="C116" s="28">
        <f t="shared" ref="C116:L125" si="13">AVERAGEIFS(C$2:C$111,$A$2:$A$111,$A116)</f>
        <v>2077.6</v>
      </c>
      <c r="D116" s="28">
        <f t="shared" si="13"/>
        <v>2154.8000000000002</v>
      </c>
      <c r="E116" s="28">
        <f t="shared" si="13"/>
        <v>0</v>
      </c>
      <c r="F116" s="28">
        <f t="shared" si="13"/>
        <v>2154.8000000000002</v>
      </c>
      <c r="G116" s="28">
        <f t="shared" si="13"/>
        <v>3</v>
      </c>
      <c r="H116" s="28">
        <f t="shared" si="13"/>
        <v>2193.1999999999998</v>
      </c>
      <c r="I116" s="28">
        <f t="shared" si="13"/>
        <v>3.2</v>
      </c>
      <c r="J116" s="28">
        <f t="shared" si="13"/>
        <v>2146.3000000000002</v>
      </c>
      <c r="K116" s="28">
        <f t="shared" si="13"/>
        <v>1.6</v>
      </c>
      <c r="L116" s="28">
        <f t="shared" si="13"/>
        <v>2188.8000000000002</v>
      </c>
      <c r="M116" s="28">
        <f t="shared" ref="M116:M125" si="14">AVERAGEIFS(M$2:M$111,$A$2:$A$111,$A116)/1000</f>
        <v>4.5999999999999999E-3</v>
      </c>
      <c r="N116" s="108">
        <f t="shared" ref="N116:W125" si="15">AVERAGEIFS(N$2:N$111,$A$2:$A$111,$A116)</f>
        <v>2085</v>
      </c>
      <c r="O116" s="108">
        <f t="shared" si="15"/>
        <v>25</v>
      </c>
      <c r="P116" s="29">
        <f t="shared" si="15"/>
        <v>2077.6</v>
      </c>
      <c r="Q116" s="29">
        <f t="shared" si="15"/>
        <v>0.30119999999999997</v>
      </c>
      <c r="S116" s="29">
        <f t="shared" si="15"/>
        <v>3.74878325320309</v>
      </c>
      <c r="T116" s="29">
        <f t="shared" si="15"/>
        <v>3.74878325320309</v>
      </c>
      <c r="U116" s="29">
        <f t="shared" si="15"/>
        <v>5.5852728104680418</v>
      </c>
      <c r="V116" s="29">
        <f t="shared" si="15"/>
        <v>3.3281412446133118</v>
      </c>
      <c r="W116" s="29">
        <f t="shared" si="15"/>
        <v>5.3042802341810162</v>
      </c>
    </row>
    <row r="117" spans="1:23">
      <c r="A117" s="39" t="s">
        <v>267</v>
      </c>
      <c r="C117" s="28">
        <f t="shared" si="13"/>
        <v>3072.3</v>
      </c>
      <c r="D117" s="28">
        <f t="shared" si="13"/>
        <v>3144.6</v>
      </c>
      <c r="E117" s="28">
        <f t="shared" si="13"/>
        <v>0</v>
      </c>
      <c r="F117" s="28">
        <f t="shared" si="13"/>
        <v>3132.6</v>
      </c>
      <c r="G117" s="28">
        <f t="shared" si="13"/>
        <v>0</v>
      </c>
      <c r="H117" s="28">
        <f t="shared" si="13"/>
        <v>3265.4</v>
      </c>
      <c r="I117" s="28">
        <f t="shared" si="13"/>
        <v>9.1999999999999993</v>
      </c>
      <c r="J117" s="28">
        <f t="shared" si="13"/>
        <v>3165.5</v>
      </c>
      <c r="K117" s="28">
        <f t="shared" si="13"/>
        <v>1.6</v>
      </c>
      <c r="L117" s="28">
        <f t="shared" si="13"/>
        <v>3272.7</v>
      </c>
      <c r="M117" s="28">
        <f t="shared" si="14"/>
        <v>9.4000000000000004E-3</v>
      </c>
      <c r="N117" s="108">
        <f t="shared" si="15"/>
        <v>3085.8</v>
      </c>
      <c r="O117" s="108">
        <f t="shared" si="15"/>
        <v>21.9</v>
      </c>
      <c r="P117" s="29">
        <f t="shared" si="15"/>
        <v>3072.3</v>
      </c>
      <c r="Q117" s="29">
        <f t="shared" si="15"/>
        <v>0.55910000000000015</v>
      </c>
      <c r="S117" s="29">
        <f t="shared" si="15"/>
        <v>2.3511600652506521</v>
      </c>
      <c r="T117" s="29">
        <f t="shared" si="15"/>
        <v>1.9645916487794128</v>
      </c>
      <c r="U117" s="29">
        <f t="shared" si="15"/>
        <v>6.310038978457774</v>
      </c>
      <c r="V117" s="29">
        <f t="shared" si="15"/>
        <v>3.0317051296425066</v>
      </c>
      <c r="W117" s="29">
        <f t="shared" si="15"/>
        <v>6.5593369415022877</v>
      </c>
    </row>
    <row r="118" spans="1:23">
      <c r="A118" s="39" t="s">
        <v>268</v>
      </c>
      <c r="C118" s="28">
        <f t="shared" si="13"/>
        <v>3504.3</v>
      </c>
      <c r="D118" s="28">
        <f t="shared" si="13"/>
        <v>3704.4</v>
      </c>
      <c r="E118" s="28">
        <f t="shared" si="13"/>
        <v>0</v>
      </c>
      <c r="F118" s="28">
        <f t="shared" si="13"/>
        <v>3692</v>
      </c>
      <c r="G118" s="28">
        <f t="shared" si="13"/>
        <v>36</v>
      </c>
      <c r="H118" s="28">
        <f t="shared" si="13"/>
        <v>3710</v>
      </c>
      <c r="I118" s="28">
        <f t="shared" si="13"/>
        <v>100</v>
      </c>
      <c r="J118" s="28">
        <f t="shared" si="13"/>
        <v>3731.9</v>
      </c>
      <c r="K118" s="28">
        <f t="shared" si="13"/>
        <v>26.5</v>
      </c>
      <c r="L118" s="28">
        <f t="shared" si="13"/>
        <v>3711.5</v>
      </c>
      <c r="M118" s="28">
        <f t="shared" si="14"/>
        <v>0.1313</v>
      </c>
      <c r="N118" s="108">
        <f t="shared" si="15"/>
        <v>3568.3</v>
      </c>
      <c r="O118" s="108">
        <f t="shared" si="15"/>
        <v>96.9</v>
      </c>
      <c r="P118" s="29">
        <f t="shared" si="15"/>
        <v>3504.3</v>
      </c>
      <c r="Q118" s="29">
        <f t="shared" si="15"/>
        <v>0.33840000000000003</v>
      </c>
      <c r="S118" s="29">
        <f t="shared" si="15"/>
        <v>5.718299706630269</v>
      </c>
      <c r="T118" s="29">
        <f t="shared" si="15"/>
        <v>5.3688276847995073</v>
      </c>
      <c r="U118" s="29">
        <f t="shared" si="15"/>
        <v>5.8577749863842667</v>
      </c>
      <c r="V118" s="29">
        <f t="shared" si="15"/>
        <v>6.5015544450176179</v>
      </c>
      <c r="W118" s="29">
        <f t="shared" si="15"/>
        <v>5.9228081353218176</v>
      </c>
    </row>
    <row r="119" spans="1:23">
      <c r="A119" s="39" t="s">
        <v>269</v>
      </c>
      <c r="C119" s="28">
        <f t="shared" si="13"/>
        <v>4509.3999999999996</v>
      </c>
      <c r="D119" s="28">
        <f t="shared" si="13"/>
        <v>4685.1000000000004</v>
      </c>
      <c r="E119" s="28">
        <f t="shared" si="13"/>
        <v>1.5</v>
      </c>
      <c r="F119" s="28">
        <f t="shared" si="13"/>
        <v>4693.5</v>
      </c>
      <c r="G119" s="28">
        <f t="shared" si="13"/>
        <v>51.7</v>
      </c>
      <c r="H119" s="28">
        <f t="shared" si="13"/>
        <v>4754.6000000000004</v>
      </c>
      <c r="I119" s="28">
        <f t="shared" si="13"/>
        <v>226.5</v>
      </c>
      <c r="J119" s="28">
        <f t="shared" si="13"/>
        <v>4719.2</v>
      </c>
      <c r="K119" s="28">
        <f t="shared" si="13"/>
        <v>32.700000000000003</v>
      </c>
      <c r="L119" s="28">
        <f t="shared" si="13"/>
        <v>4750</v>
      </c>
      <c r="M119" s="28">
        <f t="shared" si="14"/>
        <v>0.2752</v>
      </c>
      <c r="N119" s="108">
        <f t="shared" si="15"/>
        <v>4587.7</v>
      </c>
      <c r="O119" s="108">
        <f t="shared" si="15"/>
        <v>109.3</v>
      </c>
      <c r="P119" s="29">
        <f t="shared" si="15"/>
        <v>4509.3999999999996</v>
      </c>
      <c r="Q119" s="29">
        <f t="shared" si="15"/>
        <v>0.40120000000000006</v>
      </c>
      <c r="S119" s="29">
        <f t="shared" si="15"/>
        <v>3.8976047422938551</v>
      </c>
      <c r="T119" s="29">
        <f t="shared" si="15"/>
        <v>4.0835809512774297</v>
      </c>
      <c r="U119" s="29">
        <f t="shared" si="15"/>
        <v>5.4447029605358681</v>
      </c>
      <c r="V119" s="29">
        <f t="shared" si="15"/>
        <v>4.6481113533615357</v>
      </c>
      <c r="W119" s="29">
        <f t="shared" si="15"/>
        <v>5.327943992103755</v>
      </c>
    </row>
    <row r="120" spans="1:23">
      <c r="A120" s="39" t="s">
        <v>270</v>
      </c>
      <c r="C120" s="28">
        <f t="shared" si="13"/>
        <v>6141.7</v>
      </c>
      <c r="D120" s="28">
        <f t="shared" si="13"/>
        <v>6392.1</v>
      </c>
      <c r="E120" s="28">
        <f t="shared" si="13"/>
        <v>1.5</v>
      </c>
      <c r="F120" s="28">
        <f t="shared" si="13"/>
        <v>6400.1</v>
      </c>
      <c r="G120" s="28">
        <f t="shared" si="13"/>
        <v>71.900000000000006</v>
      </c>
      <c r="H120" s="28">
        <f t="shared" si="13"/>
        <v>6465.7</v>
      </c>
      <c r="I120" s="28">
        <f t="shared" si="13"/>
        <v>596.9</v>
      </c>
      <c r="J120" s="28">
        <f t="shared" si="13"/>
        <v>6413.2</v>
      </c>
      <c r="K120" s="28">
        <f t="shared" si="13"/>
        <v>36</v>
      </c>
      <c r="L120" s="28">
        <f t="shared" si="13"/>
        <v>6438.4</v>
      </c>
      <c r="M120" s="28">
        <f t="shared" si="14"/>
        <v>0.62320000000000009</v>
      </c>
      <c r="N120" s="108">
        <f t="shared" si="15"/>
        <v>6245.2</v>
      </c>
      <c r="O120" s="108">
        <f t="shared" si="15"/>
        <v>92.2</v>
      </c>
      <c r="P120" s="29">
        <f t="shared" si="15"/>
        <v>6141.7</v>
      </c>
      <c r="Q120" s="29">
        <f t="shared" si="15"/>
        <v>1.2466999999999999</v>
      </c>
      <c r="S120" s="29">
        <f t="shared" si="15"/>
        <v>4.0817418784564667</v>
      </c>
      <c r="T120" s="29">
        <f t="shared" si="15"/>
        <v>4.2116630989479731</v>
      </c>
      <c r="U120" s="29">
        <f t="shared" si="15"/>
        <v>5.2892421412842952</v>
      </c>
      <c r="V120" s="29">
        <f t="shared" si="15"/>
        <v>4.4203328914453941</v>
      </c>
      <c r="W120" s="29">
        <f t="shared" si="15"/>
        <v>4.8396591631906478</v>
      </c>
    </row>
    <row r="121" spans="1:23">
      <c r="A121" s="39" t="s">
        <v>271</v>
      </c>
      <c r="C121" s="28">
        <f t="shared" si="13"/>
        <v>6666.1</v>
      </c>
      <c r="D121" s="28">
        <f t="shared" si="13"/>
        <v>7107.6</v>
      </c>
      <c r="E121" s="28">
        <f t="shared" si="13"/>
        <v>12.4</v>
      </c>
      <c r="F121" s="28">
        <f t="shared" si="13"/>
        <v>7113.2</v>
      </c>
      <c r="G121" s="28">
        <f t="shared" si="13"/>
        <v>743.7</v>
      </c>
      <c r="H121" s="28">
        <f t="shared" si="13"/>
        <v>7086.2</v>
      </c>
      <c r="I121" s="28">
        <f t="shared" si="13"/>
        <v>2201.6999999999998</v>
      </c>
      <c r="J121" s="28">
        <f t="shared" si="13"/>
        <v>7224</v>
      </c>
      <c r="K121" s="28">
        <f t="shared" si="13"/>
        <v>521.79999999999995</v>
      </c>
      <c r="L121" s="28">
        <f t="shared" si="13"/>
        <v>7211.9</v>
      </c>
      <c r="M121" s="28">
        <f t="shared" si="14"/>
        <v>2.5203000000000002</v>
      </c>
      <c r="N121" s="108">
        <f t="shared" si="15"/>
        <v>6883.8</v>
      </c>
      <c r="O121" s="108">
        <f t="shared" si="15"/>
        <v>209.3</v>
      </c>
      <c r="P121" s="29">
        <f t="shared" si="15"/>
        <v>6666.1</v>
      </c>
      <c r="Q121" s="29">
        <f t="shared" si="15"/>
        <v>0.63060000000000005</v>
      </c>
      <c r="S121" s="29">
        <f t="shared" si="15"/>
        <v>6.6237731761028185</v>
      </c>
      <c r="T121" s="29">
        <f t="shared" si="15"/>
        <v>6.7100199033475452</v>
      </c>
      <c r="U121" s="29">
        <f t="shared" si="15"/>
        <v>6.3011728558785531</v>
      </c>
      <c r="V121" s="29">
        <f t="shared" si="15"/>
        <v>8.3729207510311277</v>
      </c>
      <c r="W121" s="29">
        <f t="shared" si="15"/>
        <v>8.1910252364682812</v>
      </c>
    </row>
    <row r="122" spans="1:23">
      <c r="A122" s="39" t="s">
        <v>169</v>
      </c>
      <c r="C122" s="28">
        <f t="shared" si="13"/>
        <v>8486.1</v>
      </c>
      <c r="D122" s="28">
        <f t="shared" si="13"/>
        <v>8902.9</v>
      </c>
      <c r="E122" s="28">
        <f t="shared" si="13"/>
        <v>10.9</v>
      </c>
      <c r="F122" s="28">
        <f t="shared" si="13"/>
        <v>8929.7999999999993</v>
      </c>
      <c r="G122" s="28">
        <f t="shared" si="13"/>
        <v>850</v>
      </c>
      <c r="H122" s="28">
        <f t="shared" si="13"/>
        <v>8993.2000000000007</v>
      </c>
      <c r="I122" s="28">
        <f t="shared" si="13"/>
        <v>5039</v>
      </c>
      <c r="J122" s="28">
        <f t="shared" si="13"/>
        <v>9001.4</v>
      </c>
      <c r="K122" s="28">
        <f t="shared" si="13"/>
        <v>660.9</v>
      </c>
      <c r="L122" s="28">
        <f t="shared" si="13"/>
        <v>9031.7999999999993</v>
      </c>
      <c r="M122" s="28">
        <f t="shared" si="14"/>
        <v>5.1280000000000001</v>
      </c>
      <c r="N122" s="108">
        <f t="shared" si="15"/>
        <v>8714.6</v>
      </c>
      <c r="O122" s="108">
        <f t="shared" si="15"/>
        <v>273.3</v>
      </c>
      <c r="P122" s="29">
        <f t="shared" si="15"/>
        <v>8486.1</v>
      </c>
      <c r="Q122" s="29">
        <f t="shared" si="15"/>
        <v>1.2603</v>
      </c>
      <c r="S122" s="29">
        <f t="shared" si="15"/>
        <v>4.912747232879644</v>
      </c>
      <c r="T122" s="29">
        <f t="shared" si="15"/>
        <v>5.2309974036384759</v>
      </c>
      <c r="U122" s="29">
        <f t="shared" si="15"/>
        <v>5.9729532070670199</v>
      </c>
      <c r="V122" s="29">
        <f t="shared" si="15"/>
        <v>6.0797977635623113</v>
      </c>
      <c r="W122" s="29">
        <f t="shared" si="15"/>
        <v>6.4296097875144884</v>
      </c>
    </row>
    <row r="123" spans="1:23">
      <c r="A123" s="39" t="s">
        <v>170</v>
      </c>
      <c r="C123" s="28">
        <f t="shared" si="13"/>
        <v>11156.3</v>
      </c>
      <c r="D123" s="28">
        <f t="shared" si="13"/>
        <v>11675.8</v>
      </c>
      <c r="E123" s="28">
        <f t="shared" si="13"/>
        <v>9.4</v>
      </c>
      <c r="F123" s="28">
        <f t="shared" si="13"/>
        <v>11651.8</v>
      </c>
      <c r="G123" s="28">
        <f t="shared" si="13"/>
        <v>873.3</v>
      </c>
      <c r="H123" s="28">
        <f t="shared" si="13"/>
        <v>11867.8</v>
      </c>
      <c r="I123" s="28">
        <f t="shared" si="13"/>
        <v>10123.4</v>
      </c>
      <c r="J123" s="28">
        <f t="shared" si="13"/>
        <v>11690.8</v>
      </c>
      <c r="K123" s="28">
        <f t="shared" si="13"/>
        <v>639.1</v>
      </c>
      <c r="L123" s="28">
        <f t="shared" si="13"/>
        <v>11793.2</v>
      </c>
      <c r="M123" s="28">
        <f t="shared" si="14"/>
        <v>10.356200000000001</v>
      </c>
      <c r="N123" s="108">
        <f t="shared" si="15"/>
        <v>11442.4</v>
      </c>
      <c r="O123" s="108">
        <f t="shared" si="15"/>
        <v>192.4</v>
      </c>
      <c r="P123" s="29">
        <f t="shared" si="15"/>
        <v>11156.3</v>
      </c>
      <c r="Q123" s="29">
        <f t="shared" si="15"/>
        <v>1.9571999999999998</v>
      </c>
      <c r="S123" s="29">
        <f t="shared" si="15"/>
        <v>4.657063228073552</v>
      </c>
      <c r="T123" s="29">
        <f t="shared" si="15"/>
        <v>4.4395363716865557</v>
      </c>
      <c r="U123" s="29">
        <f t="shared" si="15"/>
        <v>6.3845683510643862</v>
      </c>
      <c r="V123" s="29">
        <f t="shared" si="15"/>
        <v>4.7917957485791129</v>
      </c>
      <c r="W123" s="29">
        <f t="shared" si="15"/>
        <v>5.7098481189467236</v>
      </c>
    </row>
    <row r="124" spans="1:23">
      <c r="A124" s="39" t="s">
        <v>171</v>
      </c>
      <c r="C124" s="28">
        <f t="shared" si="13"/>
        <v>16121.9</v>
      </c>
      <c r="D124" s="28">
        <f t="shared" si="13"/>
        <v>17134.7</v>
      </c>
      <c r="E124" s="28">
        <f t="shared" si="13"/>
        <v>109.1</v>
      </c>
      <c r="F124" s="28">
        <f t="shared" si="13"/>
        <v>17147</v>
      </c>
      <c r="G124" s="28">
        <f t="shared" si="13"/>
        <v>12909.5</v>
      </c>
      <c r="H124" s="28">
        <f t="shared" si="13"/>
        <v>17214.7</v>
      </c>
      <c r="I124" s="28">
        <f t="shared" si="13"/>
        <v>83157.8</v>
      </c>
      <c r="J124" s="28">
        <f t="shared" si="13"/>
        <v>17255.900000000001</v>
      </c>
      <c r="K124" s="28">
        <f t="shared" si="13"/>
        <v>9500</v>
      </c>
      <c r="L124" s="28">
        <f t="shared" si="13"/>
        <v>17210.8</v>
      </c>
      <c r="M124" s="28">
        <f t="shared" si="14"/>
        <v>86.186000000000007</v>
      </c>
      <c r="N124" s="108">
        <f t="shared" si="15"/>
        <v>16810.2</v>
      </c>
      <c r="O124" s="108">
        <f t="shared" si="15"/>
        <v>449.9</v>
      </c>
      <c r="P124" s="29">
        <f t="shared" si="15"/>
        <v>16121.9</v>
      </c>
      <c r="Q124" s="29">
        <f t="shared" si="15"/>
        <v>4.9980000000000002</v>
      </c>
      <c r="S124" s="29">
        <f t="shared" si="15"/>
        <v>6.2838796455173815</v>
      </c>
      <c r="T124" s="29">
        <f t="shared" si="15"/>
        <v>6.3603030677024242</v>
      </c>
      <c r="U124" s="29">
        <f t="shared" si="15"/>
        <v>6.778224667937593</v>
      </c>
      <c r="V124" s="29">
        <f t="shared" si="15"/>
        <v>7.0340132313499755</v>
      </c>
      <c r="W124" s="29">
        <f t="shared" si="15"/>
        <v>6.753736985899593</v>
      </c>
    </row>
    <row r="125" spans="1:23">
      <c r="A125" s="39" t="s">
        <v>172</v>
      </c>
      <c r="C125" s="28">
        <f t="shared" si="13"/>
        <v>20797.2</v>
      </c>
      <c r="D125" s="28">
        <f t="shared" si="13"/>
        <v>21892.2</v>
      </c>
      <c r="E125" s="28">
        <f t="shared" si="13"/>
        <v>90.4</v>
      </c>
      <c r="F125" s="28">
        <f t="shared" si="13"/>
        <v>21877.9</v>
      </c>
      <c r="G125" s="28">
        <f t="shared" si="13"/>
        <v>11653.3</v>
      </c>
      <c r="H125" s="28">
        <f t="shared" si="13"/>
        <v>21914</v>
      </c>
      <c r="I125" s="28">
        <f t="shared" si="13"/>
        <v>145195.20000000001</v>
      </c>
      <c r="J125" s="28">
        <f t="shared" si="13"/>
        <v>21942.5</v>
      </c>
      <c r="K125" s="28">
        <f t="shared" si="13"/>
        <v>8217.2999999999993</v>
      </c>
      <c r="L125" s="28">
        <f t="shared" si="13"/>
        <v>21990.9</v>
      </c>
      <c r="M125" s="28">
        <f t="shared" si="14"/>
        <v>145.50149999999999</v>
      </c>
      <c r="N125" s="108">
        <f t="shared" si="15"/>
        <v>21526.5</v>
      </c>
      <c r="O125" s="108">
        <f t="shared" si="15"/>
        <v>429.7</v>
      </c>
      <c r="P125" s="29">
        <f t="shared" si="15"/>
        <v>20797.2</v>
      </c>
      <c r="Q125" s="29">
        <f t="shared" si="15"/>
        <v>7.3369999999999989</v>
      </c>
      <c r="S125" s="29">
        <f t="shared" si="15"/>
        <v>5.2652772507054211</v>
      </c>
      <c r="T125" s="29">
        <f t="shared" si="15"/>
        <v>5.1966026889261085</v>
      </c>
      <c r="U125" s="29">
        <f t="shared" si="15"/>
        <v>5.3689987564803401</v>
      </c>
      <c r="V125" s="29">
        <f t="shared" si="15"/>
        <v>5.5069171167803042</v>
      </c>
      <c r="W125" s="29">
        <f t="shared" si="15"/>
        <v>5.7389507128608148</v>
      </c>
    </row>
    <row r="126" spans="1:23">
      <c r="A126" s="19"/>
    </row>
    <row r="127" spans="1:23">
      <c r="A127" s="19"/>
    </row>
    <row r="128" spans="1:23">
      <c r="A128" s="19"/>
    </row>
    <row r="129" spans="1:15">
      <c r="A129" s="19"/>
    </row>
    <row r="130" spans="1:15">
      <c r="A130" s="19"/>
    </row>
    <row r="132" spans="1:15">
      <c r="A132" s="20"/>
      <c r="B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4"/>
      <c r="O132" s="24"/>
    </row>
    <row r="133" spans="1:15">
      <c r="A133" s="20"/>
      <c r="B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4"/>
      <c r="O133" s="24"/>
    </row>
    <row r="134" spans="1:15">
      <c r="A134" s="20"/>
      <c r="B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4"/>
      <c r="O134" s="24"/>
    </row>
    <row r="135" spans="1:15">
      <c r="A135" s="20"/>
      <c r="B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4"/>
      <c r="O135" s="24"/>
    </row>
    <row r="136" spans="1:15">
      <c r="A136" s="20"/>
      <c r="B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4"/>
      <c r="O136" s="24"/>
    </row>
    <row r="137" spans="1:15">
      <c r="A137" s="20"/>
      <c r="B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4"/>
      <c r="O137" s="24"/>
    </row>
    <row r="138" spans="1:15">
      <c r="A138" s="20"/>
      <c r="B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4"/>
      <c r="O138" s="24"/>
    </row>
    <row r="139" spans="1:15">
      <c r="A139" s="20"/>
      <c r="B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4"/>
      <c r="O139" s="2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zoomScale="90" zoomScaleNormal="90" workbookViewId="0">
      <selection activeCell="A8" sqref="A8:XFD8"/>
    </sheetView>
  </sheetViews>
  <sheetFormatPr defaultRowHeight="15.7"/>
  <cols>
    <col min="1" max="3" width="9.125" style="44"/>
    <col min="4" max="4" width="11.1875" style="44" customWidth="1"/>
    <col min="5" max="5" width="9.125" style="44"/>
    <col min="6" max="6" width="9.5625" customWidth="1"/>
    <col min="7" max="7" width="14.5625" customWidth="1"/>
    <col min="8" max="8" width="13.6875" customWidth="1"/>
    <col min="9" max="9" width="15.5625" customWidth="1"/>
    <col min="10" max="10" width="11" customWidth="1"/>
    <col min="11" max="11" width="13" customWidth="1"/>
    <col min="12" max="12" width="3.3125" customWidth="1"/>
    <col min="13" max="13" width="11" customWidth="1"/>
    <col min="15" max="15" width="10.5625" customWidth="1"/>
    <col min="16" max="16" width="11" customWidth="1"/>
    <col min="17" max="17" width="4.875" customWidth="1"/>
  </cols>
  <sheetData>
    <row r="1" spans="1:16" s="10" customFormat="1" ht="35.25" customHeight="1">
      <c r="A1" s="43"/>
      <c r="B1" s="13"/>
      <c r="C1" s="13" t="s">
        <v>294</v>
      </c>
      <c r="D1" s="13" t="s">
        <v>320</v>
      </c>
      <c r="E1" s="13" t="s">
        <v>296</v>
      </c>
      <c r="F1" s="13" t="s">
        <v>303</v>
      </c>
      <c r="G1" s="13" t="s">
        <v>295</v>
      </c>
      <c r="H1" s="9" t="s">
        <v>302</v>
      </c>
      <c r="I1" s="13" t="s">
        <v>295</v>
      </c>
      <c r="J1" s="13" t="s">
        <v>301</v>
      </c>
      <c r="K1" s="13" t="s">
        <v>296</v>
      </c>
      <c r="M1" s="13" t="s">
        <v>321</v>
      </c>
      <c r="N1" s="13" t="s">
        <v>155</v>
      </c>
      <c r="O1" s="13" t="s">
        <v>300</v>
      </c>
      <c r="P1" s="13" t="s">
        <v>245</v>
      </c>
    </row>
    <row r="2" spans="1:16" ht="16.7">
      <c r="A2" s="35" t="s">
        <v>285</v>
      </c>
      <c r="B2" s="5" t="s">
        <v>286</v>
      </c>
      <c r="C2" s="5">
        <f>MIN(F2,H2,J2)</f>
        <v>1929</v>
      </c>
      <c r="D2" s="5">
        <v>1929</v>
      </c>
      <c r="E2" s="5">
        <v>1.4999999999999999E-2</v>
      </c>
      <c r="F2" s="1">
        <v>1942</v>
      </c>
      <c r="G2" s="1">
        <v>1500</v>
      </c>
      <c r="H2" s="1">
        <v>1945</v>
      </c>
      <c r="I2" s="1">
        <v>1500</v>
      </c>
      <c r="J2">
        <v>1929</v>
      </c>
      <c r="K2" s="15">
        <v>0.108</v>
      </c>
      <c r="M2" s="8">
        <f>(D2-C2)/C2*100</f>
        <v>0</v>
      </c>
      <c r="N2" s="8">
        <f>(F2-C2)/C2*100</f>
        <v>0.67392431311560397</v>
      </c>
      <c r="O2" s="8">
        <f>(H2-C2)/C2*100</f>
        <v>0.82944530844997411</v>
      </c>
      <c r="P2" s="8">
        <f>(J2-C2)/C2*100</f>
        <v>0</v>
      </c>
    </row>
    <row r="3" spans="1:16" ht="16.7">
      <c r="A3" s="35" t="s">
        <v>285</v>
      </c>
      <c r="B3" s="5" t="s">
        <v>1</v>
      </c>
      <c r="C3" s="5">
        <f t="shared" ref="C3:C66" si="0">MIN(F3,H3,J3)</f>
        <v>1972</v>
      </c>
      <c r="D3" s="5">
        <v>1972</v>
      </c>
      <c r="E3" s="5">
        <v>3.1E-2</v>
      </c>
      <c r="F3" s="1">
        <v>1974</v>
      </c>
      <c r="G3" s="1">
        <v>1500</v>
      </c>
      <c r="H3" s="1">
        <v>1972</v>
      </c>
      <c r="I3" s="1">
        <v>1500</v>
      </c>
      <c r="J3">
        <v>1972</v>
      </c>
      <c r="K3" s="15">
        <v>7.6999999999999999E-2</v>
      </c>
      <c r="M3" s="8">
        <f t="shared" ref="M3:M66" si="1">(D3-C3)/C3*100</f>
        <v>0</v>
      </c>
      <c r="N3" s="8">
        <f t="shared" ref="N3:N66" si="2">(F3-C3)/C3*100</f>
        <v>0.10141987829614604</v>
      </c>
      <c r="O3" s="8">
        <f t="shared" ref="O3:O66" si="3">(H3-C3)/C3*100</f>
        <v>0</v>
      </c>
      <c r="P3" s="8">
        <f t="shared" ref="P3:P66" si="4">(J3-C3)/C3*100</f>
        <v>0</v>
      </c>
    </row>
    <row r="4" spans="1:16" ht="16.7">
      <c r="A4" s="35" t="s">
        <v>285</v>
      </c>
      <c r="B4" s="5" t="s">
        <v>2</v>
      </c>
      <c r="C4" s="5">
        <f t="shared" si="0"/>
        <v>1937</v>
      </c>
      <c r="D4" s="5">
        <v>1937</v>
      </c>
      <c r="E4" s="5">
        <v>0</v>
      </c>
      <c r="F4" s="1">
        <v>1963</v>
      </c>
      <c r="G4" s="1">
        <v>1500</v>
      </c>
      <c r="H4" s="1">
        <v>1937</v>
      </c>
      <c r="I4" s="1">
        <v>1500</v>
      </c>
      <c r="J4">
        <v>1937</v>
      </c>
      <c r="K4" s="15">
        <v>9.2999999999999999E-2</v>
      </c>
      <c r="M4" s="8">
        <f t="shared" si="1"/>
        <v>0</v>
      </c>
      <c r="N4" s="8">
        <f t="shared" si="2"/>
        <v>1.3422818791946309</v>
      </c>
      <c r="O4" s="8">
        <f t="shared" si="3"/>
        <v>0</v>
      </c>
      <c r="P4" s="8">
        <f t="shared" si="4"/>
        <v>0</v>
      </c>
    </row>
    <row r="5" spans="1:16" ht="16.7">
      <c r="A5" s="35" t="s">
        <v>285</v>
      </c>
      <c r="B5" s="5" t="s">
        <v>3</v>
      </c>
      <c r="C5" s="5">
        <f t="shared" si="0"/>
        <v>2009</v>
      </c>
      <c r="D5" s="5">
        <v>2009</v>
      </c>
      <c r="E5" s="5">
        <v>1.4999999999999999E-2</v>
      </c>
      <c r="F5" s="1">
        <v>2029</v>
      </c>
      <c r="G5" s="1">
        <v>1500</v>
      </c>
      <c r="H5" s="1">
        <v>2009</v>
      </c>
      <c r="I5" s="1">
        <v>1500</v>
      </c>
      <c r="J5">
        <v>2009</v>
      </c>
      <c r="K5" s="15">
        <v>6.0999999999999999E-2</v>
      </c>
      <c r="M5" s="8">
        <f t="shared" si="1"/>
        <v>0</v>
      </c>
      <c r="N5" s="8">
        <f t="shared" si="2"/>
        <v>0.99552015928322546</v>
      </c>
      <c r="O5" s="8">
        <f t="shared" si="3"/>
        <v>0</v>
      </c>
      <c r="P5" s="8">
        <f t="shared" si="4"/>
        <v>0</v>
      </c>
    </row>
    <row r="6" spans="1:16" ht="16.7">
      <c r="A6" s="35" t="s">
        <v>285</v>
      </c>
      <c r="B6" s="5" t="s">
        <v>4</v>
      </c>
      <c r="C6" s="5">
        <f t="shared" si="0"/>
        <v>1923</v>
      </c>
      <c r="D6" s="5">
        <v>1923</v>
      </c>
      <c r="E6" s="5">
        <v>1.4999999999999999E-2</v>
      </c>
      <c r="F6" s="1">
        <v>1923</v>
      </c>
      <c r="G6" s="1">
        <v>1500</v>
      </c>
      <c r="H6" s="1">
        <v>1932</v>
      </c>
      <c r="I6" s="1">
        <v>1500</v>
      </c>
      <c r="J6">
        <v>1923</v>
      </c>
      <c r="K6" s="15">
        <v>9.2999999999999999E-2</v>
      </c>
      <c r="M6" s="8">
        <f t="shared" si="1"/>
        <v>0</v>
      </c>
      <c r="N6" s="8">
        <f t="shared" si="2"/>
        <v>0</v>
      </c>
      <c r="O6" s="8">
        <f t="shared" si="3"/>
        <v>0.46801872074883</v>
      </c>
      <c r="P6" s="8">
        <f t="shared" si="4"/>
        <v>0</v>
      </c>
    </row>
    <row r="7" spans="1:16" ht="16.7">
      <c r="A7" s="35" t="s">
        <v>285</v>
      </c>
      <c r="B7" s="5" t="s">
        <v>5</v>
      </c>
      <c r="C7" s="5">
        <f t="shared" si="0"/>
        <v>1890</v>
      </c>
      <c r="D7" s="5">
        <v>1890</v>
      </c>
      <c r="E7" s="5">
        <v>0</v>
      </c>
      <c r="F7" s="1">
        <v>1892</v>
      </c>
      <c r="G7" s="1">
        <v>1500</v>
      </c>
      <c r="H7" s="1">
        <v>1892</v>
      </c>
      <c r="I7" s="1">
        <v>1500</v>
      </c>
      <c r="J7">
        <v>1890</v>
      </c>
      <c r="K7" s="15">
        <v>7.8E-2</v>
      </c>
      <c r="M7" s="8">
        <f t="shared" si="1"/>
        <v>0</v>
      </c>
      <c r="N7" s="8">
        <f t="shared" si="2"/>
        <v>0.10582010582010583</v>
      </c>
      <c r="O7" s="8">
        <f t="shared" si="3"/>
        <v>0.10582010582010583</v>
      </c>
      <c r="P7" s="8">
        <f t="shared" si="4"/>
        <v>0</v>
      </c>
    </row>
    <row r="8" spans="1:16" ht="16.7">
      <c r="A8" s="35" t="s">
        <v>285</v>
      </c>
      <c r="B8" s="5" t="s">
        <v>6</v>
      </c>
      <c r="C8" s="5">
        <f t="shared" si="0"/>
        <v>1954</v>
      </c>
      <c r="D8" s="5">
        <v>1964</v>
      </c>
      <c r="E8" s="5">
        <v>1.6E-2</v>
      </c>
      <c r="F8" s="1">
        <v>1974</v>
      </c>
      <c r="G8" s="1">
        <v>1500</v>
      </c>
      <c r="H8" s="1">
        <v>1954</v>
      </c>
      <c r="I8" s="1">
        <v>1500</v>
      </c>
      <c r="J8">
        <v>1954</v>
      </c>
      <c r="K8" s="15">
        <v>0.14100000000000001</v>
      </c>
      <c r="M8" s="8">
        <f t="shared" si="1"/>
        <v>0.51177072671443202</v>
      </c>
      <c r="N8" s="8">
        <f t="shared" si="2"/>
        <v>1.023541453428864</v>
      </c>
      <c r="O8" s="8">
        <f t="shared" si="3"/>
        <v>0</v>
      </c>
      <c r="P8" s="8">
        <f t="shared" si="4"/>
        <v>0</v>
      </c>
    </row>
    <row r="9" spans="1:16" ht="16.7">
      <c r="A9" s="35" t="s">
        <v>285</v>
      </c>
      <c r="B9" s="5" t="s">
        <v>7</v>
      </c>
      <c r="C9" s="5">
        <f t="shared" si="0"/>
        <v>1919</v>
      </c>
      <c r="D9" s="5">
        <v>1919</v>
      </c>
      <c r="E9" s="5">
        <v>1.6E-2</v>
      </c>
      <c r="F9" s="1">
        <v>1926</v>
      </c>
      <c r="G9" s="1">
        <v>1500</v>
      </c>
      <c r="H9" s="1">
        <v>1922</v>
      </c>
      <c r="I9" s="1">
        <v>1500</v>
      </c>
      <c r="J9">
        <v>1919</v>
      </c>
      <c r="K9" s="15">
        <v>6.2E-2</v>
      </c>
      <c r="M9" s="8">
        <f t="shared" si="1"/>
        <v>0</v>
      </c>
      <c r="N9" s="8">
        <f t="shared" si="2"/>
        <v>0.36477331943720687</v>
      </c>
      <c r="O9" s="8">
        <f t="shared" si="3"/>
        <v>0.15633142261594579</v>
      </c>
      <c r="P9" s="8">
        <f t="shared" si="4"/>
        <v>0</v>
      </c>
    </row>
    <row r="10" spans="1:16" ht="16.7">
      <c r="A10" s="35" t="s">
        <v>285</v>
      </c>
      <c r="B10" s="5" t="s">
        <v>8</v>
      </c>
      <c r="C10" s="5">
        <f t="shared" si="0"/>
        <v>1899</v>
      </c>
      <c r="D10" s="5">
        <v>1899</v>
      </c>
      <c r="E10" s="5">
        <v>1.6E-2</v>
      </c>
      <c r="F10" s="1">
        <v>1924</v>
      </c>
      <c r="G10" s="1">
        <v>1500</v>
      </c>
      <c r="H10" s="1">
        <v>1899</v>
      </c>
      <c r="I10" s="1">
        <v>1500</v>
      </c>
      <c r="J10">
        <v>1899</v>
      </c>
      <c r="K10" s="15">
        <v>9.4E-2</v>
      </c>
      <c r="M10" s="8">
        <f t="shared" si="1"/>
        <v>0</v>
      </c>
      <c r="N10" s="8">
        <f t="shared" si="2"/>
        <v>1.3164823591363874</v>
      </c>
      <c r="O10" s="8">
        <f t="shared" si="3"/>
        <v>0</v>
      </c>
      <c r="P10" s="8">
        <f t="shared" si="4"/>
        <v>0</v>
      </c>
    </row>
    <row r="11" spans="1:16" ht="16.7">
      <c r="A11" s="35" t="s">
        <v>285</v>
      </c>
      <c r="B11" s="5" t="s">
        <v>9</v>
      </c>
      <c r="C11" s="5">
        <f t="shared" si="0"/>
        <v>1842</v>
      </c>
      <c r="D11" s="5">
        <v>1842</v>
      </c>
      <c r="E11" s="5">
        <v>0</v>
      </c>
      <c r="F11" s="1">
        <v>1847</v>
      </c>
      <c r="G11" s="1">
        <v>1500</v>
      </c>
      <c r="H11" s="1">
        <v>1842</v>
      </c>
      <c r="I11" s="1">
        <v>1500</v>
      </c>
      <c r="J11">
        <v>1842</v>
      </c>
      <c r="K11" s="15">
        <v>4.5999999999999999E-2</v>
      </c>
      <c r="M11" s="8">
        <f t="shared" si="1"/>
        <v>0</v>
      </c>
      <c r="N11" s="8">
        <f t="shared" si="2"/>
        <v>0.2714440825190011</v>
      </c>
      <c r="O11" s="8">
        <f t="shared" si="3"/>
        <v>0</v>
      </c>
      <c r="P11" s="8">
        <f t="shared" si="4"/>
        <v>0</v>
      </c>
    </row>
    <row r="12" spans="1:16" ht="16.7">
      <c r="A12" s="36" t="s">
        <v>287</v>
      </c>
      <c r="B12" s="5" t="s">
        <v>10</v>
      </c>
      <c r="C12" s="5">
        <f t="shared" si="0"/>
        <v>2553</v>
      </c>
      <c r="D12" s="5">
        <v>2553</v>
      </c>
      <c r="E12" s="5">
        <v>1.4999999999999999E-2</v>
      </c>
      <c r="F12" s="1">
        <v>2562</v>
      </c>
      <c r="G12" s="1">
        <v>3000</v>
      </c>
      <c r="H12" s="1">
        <v>2553</v>
      </c>
      <c r="I12" s="1">
        <v>3000</v>
      </c>
      <c r="J12">
        <v>2553</v>
      </c>
      <c r="K12" s="15">
        <v>4.5999999999999999E-2</v>
      </c>
      <c r="M12" s="8">
        <f t="shared" si="1"/>
        <v>0</v>
      </c>
      <c r="N12" s="8">
        <f t="shared" si="2"/>
        <v>0.35252643948296125</v>
      </c>
      <c r="O12" s="8">
        <f t="shared" si="3"/>
        <v>0</v>
      </c>
      <c r="P12" s="8">
        <f t="shared" si="4"/>
        <v>0</v>
      </c>
    </row>
    <row r="13" spans="1:16" ht="16.7">
      <c r="A13" s="36" t="s">
        <v>287</v>
      </c>
      <c r="B13" s="5" t="s">
        <v>11</v>
      </c>
      <c r="C13" s="5">
        <f t="shared" si="0"/>
        <v>2655</v>
      </c>
      <c r="D13" s="5">
        <v>2655</v>
      </c>
      <c r="E13" s="5">
        <v>0</v>
      </c>
      <c r="F13" s="1">
        <v>2669</v>
      </c>
      <c r="G13" s="1">
        <v>3000</v>
      </c>
      <c r="H13" s="1">
        <v>2655</v>
      </c>
      <c r="I13" s="1">
        <v>3000</v>
      </c>
      <c r="J13">
        <v>2655</v>
      </c>
      <c r="K13" s="15">
        <v>6.2E-2</v>
      </c>
      <c r="M13" s="8">
        <f t="shared" si="1"/>
        <v>0</v>
      </c>
      <c r="N13" s="8">
        <f t="shared" si="2"/>
        <v>0.52730696798493404</v>
      </c>
      <c r="O13" s="8">
        <f t="shared" si="3"/>
        <v>0</v>
      </c>
      <c r="P13" s="8">
        <f t="shared" si="4"/>
        <v>0</v>
      </c>
    </row>
    <row r="14" spans="1:16" ht="16.7">
      <c r="A14" s="36" t="s">
        <v>287</v>
      </c>
      <c r="B14" s="5" t="s">
        <v>12</v>
      </c>
      <c r="C14" s="5">
        <f t="shared" si="0"/>
        <v>2419</v>
      </c>
      <c r="D14" s="5">
        <v>2419</v>
      </c>
      <c r="E14" s="5">
        <v>1.6E-2</v>
      </c>
      <c r="F14" s="1">
        <v>2420</v>
      </c>
      <c r="G14" s="1">
        <v>3000</v>
      </c>
      <c r="H14" s="1">
        <v>2419</v>
      </c>
      <c r="I14" s="1">
        <v>3000</v>
      </c>
      <c r="J14">
        <v>2419</v>
      </c>
      <c r="K14" s="15">
        <v>0.53100000000000003</v>
      </c>
      <c r="M14" s="8">
        <f t="shared" si="1"/>
        <v>0</v>
      </c>
      <c r="N14" s="8">
        <f t="shared" si="2"/>
        <v>4.1339396444811903E-2</v>
      </c>
      <c r="O14" s="8">
        <f t="shared" si="3"/>
        <v>0</v>
      </c>
      <c r="P14" s="8">
        <f t="shared" si="4"/>
        <v>0</v>
      </c>
    </row>
    <row r="15" spans="1:16" ht="16.7">
      <c r="A15" s="36" t="s">
        <v>287</v>
      </c>
      <c r="B15" s="5" t="s">
        <v>13</v>
      </c>
      <c r="C15" s="5">
        <f t="shared" si="0"/>
        <v>2312</v>
      </c>
      <c r="D15" s="5">
        <v>2312</v>
      </c>
      <c r="E15" s="5">
        <v>0</v>
      </c>
      <c r="F15" s="1">
        <v>2312</v>
      </c>
      <c r="G15" s="1">
        <v>3000</v>
      </c>
      <c r="H15" s="1">
        <v>2312</v>
      </c>
      <c r="I15" s="1">
        <v>3000</v>
      </c>
      <c r="J15">
        <v>2312</v>
      </c>
      <c r="K15" s="15">
        <v>4.5999999999999999E-2</v>
      </c>
      <c r="M15" s="8">
        <f t="shared" si="1"/>
        <v>0</v>
      </c>
      <c r="N15" s="8">
        <f t="shared" si="2"/>
        <v>0</v>
      </c>
      <c r="O15" s="8">
        <f t="shared" si="3"/>
        <v>0</v>
      </c>
      <c r="P15" s="8">
        <f t="shared" si="4"/>
        <v>0</v>
      </c>
    </row>
    <row r="16" spans="1:16" ht="16.7">
      <c r="A16" s="36" t="s">
        <v>287</v>
      </c>
      <c r="B16" s="5" t="s">
        <v>14</v>
      </c>
      <c r="C16" s="5">
        <f t="shared" si="0"/>
        <v>2435</v>
      </c>
      <c r="D16" s="5">
        <v>2435</v>
      </c>
      <c r="E16" s="5">
        <v>0</v>
      </c>
      <c r="F16" s="1">
        <v>2454</v>
      </c>
      <c r="G16" s="1">
        <v>3000</v>
      </c>
      <c r="H16" s="1">
        <v>2442</v>
      </c>
      <c r="I16" s="1">
        <v>3000</v>
      </c>
      <c r="J16">
        <v>2435</v>
      </c>
      <c r="K16" s="15">
        <v>4.5999999999999999E-2</v>
      </c>
      <c r="M16" s="8">
        <f t="shared" si="1"/>
        <v>0</v>
      </c>
      <c r="N16" s="8">
        <f t="shared" si="2"/>
        <v>0.78028747433264889</v>
      </c>
      <c r="O16" s="8">
        <f t="shared" si="3"/>
        <v>0.28747433264887062</v>
      </c>
      <c r="P16" s="8">
        <f t="shared" si="4"/>
        <v>0</v>
      </c>
    </row>
    <row r="17" spans="1:16" ht="16.7">
      <c r="A17" s="36" t="s">
        <v>287</v>
      </c>
      <c r="B17" s="5" t="s">
        <v>15</v>
      </c>
      <c r="C17" s="5">
        <f t="shared" si="0"/>
        <v>2357</v>
      </c>
      <c r="D17" s="5">
        <v>2357</v>
      </c>
      <c r="E17" s="5">
        <v>1.4999999999999999E-2</v>
      </c>
      <c r="F17" s="1">
        <v>2371</v>
      </c>
      <c r="G17" s="1">
        <v>3000</v>
      </c>
      <c r="H17" s="1">
        <v>2357</v>
      </c>
      <c r="I17" s="1">
        <v>3000</v>
      </c>
      <c r="J17">
        <v>2357</v>
      </c>
      <c r="K17" s="15">
        <v>0.15500000000000003</v>
      </c>
      <c r="M17" s="8">
        <f t="shared" si="1"/>
        <v>0</v>
      </c>
      <c r="N17" s="8">
        <f t="shared" si="2"/>
        <v>0.59397539244802722</v>
      </c>
      <c r="O17" s="8">
        <f t="shared" si="3"/>
        <v>0</v>
      </c>
      <c r="P17" s="8">
        <f t="shared" si="4"/>
        <v>0</v>
      </c>
    </row>
    <row r="18" spans="1:16" ht="16.7">
      <c r="A18" s="36" t="s">
        <v>287</v>
      </c>
      <c r="B18" s="5" t="s">
        <v>16</v>
      </c>
      <c r="C18" s="5">
        <f t="shared" si="0"/>
        <v>2499</v>
      </c>
      <c r="D18" s="5">
        <v>2499</v>
      </c>
      <c r="E18" s="5">
        <v>0</v>
      </c>
      <c r="F18" s="1">
        <v>2499</v>
      </c>
      <c r="G18" s="1">
        <v>3000</v>
      </c>
      <c r="H18" s="1">
        <v>2501</v>
      </c>
      <c r="I18" s="1">
        <v>3000</v>
      </c>
      <c r="J18">
        <v>2499</v>
      </c>
      <c r="K18" s="15">
        <v>1.171</v>
      </c>
      <c r="M18" s="8">
        <f t="shared" si="1"/>
        <v>0</v>
      </c>
      <c r="N18" s="8">
        <f t="shared" si="2"/>
        <v>0</v>
      </c>
      <c r="O18" s="8">
        <f t="shared" si="3"/>
        <v>8.0032012805122052E-2</v>
      </c>
      <c r="P18" s="8">
        <f t="shared" si="4"/>
        <v>0</v>
      </c>
    </row>
    <row r="19" spans="1:16" ht="16.7">
      <c r="A19" s="36" t="s">
        <v>287</v>
      </c>
      <c r="B19" s="5" t="s">
        <v>17</v>
      </c>
      <c r="C19" s="5">
        <f t="shared" si="0"/>
        <v>2587</v>
      </c>
      <c r="D19" s="5">
        <v>2587</v>
      </c>
      <c r="E19" s="5">
        <v>1.6E-2</v>
      </c>
      <c r="F19" s="1">
        <v>2600</v>
      </c>
      <c r="G19" s="1">
        <v>3000</v>
      </c>
      <c r="H19" s="1">
        <v>2589</v>
      </c>
      <c r="I19" s="1">
        <v>3000</v>
      </c>
      <c r="J19">
        <v>2587</v>
      </c>
      <c r="K19" s="15">
        <v>0.187</v>
      </c>
      <c r="M19" s="8">
        <f t="shared" si="1"/>
        <v>0</v>
      </c>
      <c r="N19" s="8">
        <f t="shared" si="2"/>
        <v>0.50251256281407031</v>
      </c>
      <c r="O19" s="8">
        <f t="shared" si="3"/>
        <v>7.7309625048318509E-2</v>
      </c>
      <c r="P19" s="8">
        <f t="shared" si="4"/>
        <v>0</v>
      </c>
    </row>
    <row r="20" spans="1:16" ht="16.7">
      <c r="A20" s="36" t="s">
        <v>287</v>
      </c>
      <c r="B20" s="5" t="s">
        <v>18</v>
      </c>
      <c r="C20" s="5">
        <f t="shared" si="0"/>
        <v>2542</v>
      </c>
      <c r="D20" s="5">
        <v>2542</v>
      </c>
      <c r="E20" s="5">
        <v>1.6E-2</v>
      </c>
      <c r="F20" s="1">
        <v>2544</v>
      </c>
      <c r="G20" s="1">
        <v>3000</v>
      </c>
      <c r="H20" s="1">
        <v>2544</v>
      </c>
      <c r="I20" s="1">
        <v>3000</v>
      </c>
      <c r="J20">
        <v>2542</v>
      </c>
      <c r="K20" s="15">
        <v>0.14000000000000001</v>
      </c>
      <c r="M20" s="8">
        <f t="shared" si="1"/>
        <v>0</v>
      </c>
      <c r="N20" s="8">
        <f t="shared" si="2"/>
        <v>7.8678206136900075E-2</v>
      </c>
      <c r="O20" s="8">
        <f t="shared" si="3"/>
        <v>7.8678206136900075E-2</v>
      </c>
      <c r="P20" s="8">
        <f t="shared" si="4"/>
        <v>0</v>
      </c>
    </row>
    <row r="21" spans="1:16" ht="16.7">
      <c r="A21" s="36" t="s">
        <v>287</v>
      </c>
      <c r="B21" s="5" t="s">
        <v>19</v>
      </c>
      <c r="C21" s="5">
        <f t="shared" si="0"/>
        <v>2573</v>
      </c>
      <c r="D21" s="5">
        <v>2573</v>
      </c>
      <c r="E21" s="5">
        <v>1.4999999999999999E-2</v>
      </c>
      <c r="F21" s="1">
        <v>2573</v>
      </c>
      <c r="G21" s="1">
        <v>3000</v>
      </c>
      <c r="H21" s="1">
        <v>2575</v>
      </c>
      <c r="I21" s="1">
        <v>3000</v>
      </c>
      <c r="J21">
        <v>2573</v>
      </c>
      <c r="K21" s="15">
        <v>0.108</v>
      </c>
      <c r="M21" s="8">
        <f t="shared" si="1"/>
        <v>0</v>
      </c>
      <c r="N21" s="8">
        <f t="shared" si="2"/>
        <v>0</v>
      </c>
      <c r="O21" s="8">
        <f t="shared" si="3"/>
        <v>7.7730275942479596E-2</v>
      </c>
      <c r="P21" s="8">
        <f t="shared" si="4"/>
        <v>0</v>
      </c>
    </row>
    <row r="22" spans="1:16" ht="16.7">
      <c r="A22" s="36" t="s">
        <v>288</v>
      </c>
      <c r="B22" s="5" t="s">
        <v>20</v>
      </c>
      <c r="C22" s="5">
        <f t="shared" si="0"/>
        <v>3534</v>
      </c>
      <c r="D22" s="5">
        <v>3534</v>
      </c>
      <c r="E22" s="5">
        <v>0</v>
      </c>
      <c r="F22" s="1">
        <v>3534</v>
      </c>
      <c r="G22" s="1">
        <v>6000</v>
      </c>
      <c r="H22" s="1">
        <v>3534</v>
      </c>
      <c r="I22" s="1">
        <v>6000</v>
      </c>
      <c r="J22">
        <v>3534</v>
      </c>
      <c r="K22" s="15">
        <v>0.249</v>
      </c>
      <c r="M22" s="8">
        <f t="shared" si="1"/>
        <v>0</v>
      </c>
      <c r="N22" s="8">
        <f t="shared" si="2"/>
        <v>0</v>
      </c>
      <c r="O22" s="8">
        <f t="shared" si="3"/>
        <v>0</v>
      </c>
      <c r="P22" s="8">
        <f t="shared" si="4"/>
        <v>0</v>
      </c>
    </row>
    <row r="23" spans="1:16" ht="16.7">
      <c r="A23" s="36" t="s">
        <v>288</v>
      </c>
      <c r="B23" s="5" t="s">
        <v>21</v>
      </c>
      <c r="C23" s="5">
        <f t="shared" si="0"/>
        <v>3379</v>
      </c>
      <c r="D23" s="5">
        <v>3379</v>
      </c>
      <c r="E23" s="5">
        <v>1.6E-2</v>
      </c>
      <c r="F23" s="1">
        <v>3388</v>
      </c>
      <c r="G23" s="1">
        <v>6000</v>
      </c>
      <c r="H23" s="1">
        <v>3379</v>
      </c>
      <c r="I23" s="1">
        <v>6000</v>
      </c>
      <c r="J23">
        <v>3379</v>
      </c>
      <c r="K23" s="15">
        <v>0.375</v>
      </c>
      <c r="M23" s="8">
        <f t="shared" si="1"/>
        <v>0</v>
      </c>
      <c r="N23" s="8">
        <f t="shared" si="2"/>
        <v>0.26635099141757917</v>
      </c>
      <c r="O23" s="8">
        <f t="shared" si="3"/>
        <v>0</v>
      </c>
      <c r="P23" s="8">
        <f t="shared" si="4"/>
        <v>0</v>
      </c>
    </row>
    <row r="24" spans="1:16" ht="16.7">
      <c r="A24" s="36" t="s">
        <v>288</v>
      </c>
      <c r="B24" s="5" t="s">
        <v>22</v>
      </c>
      <c r="C24" s="5">
        <f t="shared" si="0"/>
        <v>3574</v>
      </c>
      <c r="D24" s="5">
        <v>3574</v>
      </c>
      <c r="E24" s="5">
        <v>1.6E-2</v>
      </c>
      <c r="F24" s="1">
        <v>3574</v>
      </c>
      <c r="G24" s="1">
        <v>6000</v>
      </c>
      <c r="H24" s="1">
        <v>3575</v>
      </c>
      <c r="I24" s="1">
        <v>6000</v>
      </c>
      <c r="J24">
        <v>3574</v>
      </c>
      <c r="K24" s="15">
        <v>0.21900000000000003</v>
      </c>
      <c r="M24" s="8">
        <f t="shared" si="1"/>
        <v>0</v>
      </c>
      <c r="N24" s="8">
        <f t="shared" si="2"/>
        <v>0</v>
      </c>
      <c r="O24" s="8">
        <f t="shared" si="3"/>
        <v>2.7979854504756579E-2</v>
      </c>
      <c r="P24" s="8">
        <f t="shared" si="4"/>
        <v>0</v>
      </c>
    </row>
    <row r="25" spans="1:16" ht="16.7">
      <c r="A25" s="36" t="s">
        <v>288</v>
      </c>
      <c r="B25" s="5" t="s">
        <v>23</v>
      </c>
      <c r="C25" s="5">
        <f t="shared" si="0"/>
        <v>3561</v>
      </c>
      <c r="D25" s="5">
        <v>3561</v>
      </c>
      <c r="E25" s="5">
        <v>0</v>
      </c>
      <c r="F25" s="1">
        <v>3561</v>
      </c>
      <c r="G25" s="1">
        <v>6000</v>
      </c>
      <c r="H25" s="1">
        <v>3562</v>
      </c>
      <c r="I25" s="1">
        <v>6000</v>
      </c>
      <c r="J25">
        <v>3561</v>
      </c>
      <c r="K25" s="15">
        <v>0.65600000000000003</v>
      </c>
      <c r="M25" s="8">
        <f t="shared" si="1"/>
        <v>0</v>
      </c>
      <c r="N25" s="8">
        <f t="shared" si="2"/>
        <v>0</v>
      </c>
      <c r="O25" s="8">
        <f t="shared" si="3"/>
        <v>2.8081999438360011E-2</v>
      </c>
      <c r="P25" s="8">
        <f t="shared" si="4"/>
        <v>0</v>
      </c>
    </row>
    <row r="26" spans="1:16" ht="16.7">
      <c r="A26" s="36" t="s">
        <v>288</v>
      </c>
      <c r="B26" s="5" t="s">
        <v>24</v>
      </c>
      <c r="C26" s="5">
        <f t="shared" si="0"/>
        <v>3549</v>
      </c>
      <c r="D26" s="5">
        <v>3549</v>
      </c>
      <c r="E26" s="5">
        <v>0</v>
      </c>
      <c r="F26" s="1">
        <v>3553</v>
      </c>
      <c r="G26" s="1">
        <v>6000</v>
      </c>
      <c r="H26" s="1">
        <v>3553</v>
      </c>
      <c r="I26" s="1">
        <v>6000</v>
      </c>
      <c r="J26">
        <v>3549</v>
      </c>
      <c r="K26" s="15">
        <v>0.109</v>
      </c>
      <c r="M26" s="8">
        <f t="shared" si="1"/>
        <v>0</v>
      </c>
      <c r="N26" s="8">
        <f t="shared" si="2"/>
        <v>0.11270780501549732</v>
      </c>
      <c r="O26" s="8">
        <f t="shared" si="3"/>
        <v>0.11270780501549732</v>
      </c>
      <c r="P26" s="8">
        <f t="shared" si="4"/>
        <v>0</v>
      </c>
    </row>
    <row r="27" spans="1:16" ht="16.7">
      <c r="A27" s="36" t="s">
        <v>288</v>
      </c>
      <c r="B27" s="5" t="s">
        <v>25</v>
      </c>
      <c r="C27" s="5">
        <f t="shared" si="0"/>
        <v>3508</v>
      </c>
      <c r="D27" s="5">
        <v>3508</v>
      </c>
      <c r="E27" s="5">
        <v>1.4999999999999999E-2</v>
      </c>
      <c r="F27" s="1">
        <v>3510</v>
      </c>
      <c r="G27" s="1">
        <v>6000</v>
      </c>
      <c r="H27" s="1">
        <v>3510</v>
      </c>
      <c r="I27" s="1">
        <v>6000</v>
      </c>
      <c r="J27">
        <v>3508</v>
      </c>
      <c r="K27" s="15">
        <v>0.42100000000000004</v>
      </c>
      <c r="M27" s="8">
        <f t="shared" si="1"/>
        <v>0</v>
      </c>
      <c r="N27" s="8">
        <f t="shared" si="2"/>
        <v>5.7012542759407071E-2</v>
      </c>
      <c r="O27" s="8">
        <f t="shared" si="3"/>
        <v>5.7012542759407071E-2</v>
      </c>
      <c r="P27" s="8">
        <f t="shared" si="4"/>
        <v>0</v>
      </c>
    </row>
    <row r="28" spans="1:16" ht="16.7">
      <c r="A28" s="36" t="s">
        <v>288</v>
      </c>
      <c r="B28" s="5" t="s">
        <v>26</v>
      </c>
      <c r="C28" s="5">
        <f t="shared" si="0"/>
        <v>3521</v>
      </c>
      <c r="D28" s="5">
        <v>3521</v>
      </c>
      <c r="E28" s="5">
        <v>3.1E-2</v>
      </c>
      <c r="F28" s="1">
        <v>3521</v>
      </c>
      <c r="G28" s="1">
        <v>6000</v>
      </c>
      <c r="H28" s="1">
        <v>3521</v>
      </c>
      <c r="I28" s="1">
        <v>6000</v>
      </c>
      <c r="J28">
        <v>3521</v>
      </c>
      <c r="K28" s="15">
        <v>0.14000000000000001</v>
      </c>
      <c r="M28" s="8">
        <f t="shared" si="1"/>
        <v>0</v>
      </c>
      <c r="N28" s="8">
        <f t="shared" si="2"/>
        <v>0</v>
      </c>
      <c r="O28" s="8">
        <f t="shared" si="3"/>
        <v>0</v>
      </c>
      <c r="P28" s="8">
        <f t="shared" si="4"/>
        <v>0</v>
      </c>
    </row>
    <row r="29" spans="1:16" ht="16.7">
      <c r="A29" s="36" t="s">
        <v>288</v>
      </c>
      <c r="B29" s="5" t="s">
        <v>27</v>
      </c>
      <c r="C29" s="5">
        <f t="shared" si="0"/>
        <v>3368</v>
      </c>
      <c r="D29" s="5">
        <v>3368</v>
      </c>
      <c r="E29" s="5">
        <v>1.4999999999999999E-2</v>
      </c>
      <c r="F29" s="1">
        <v>3368</v>
      </c>
      <c r="G29" s="1">
        <v>6000</v>
      </c>
      <c r="H29" s="1">
        <v>3368</v>
      </c>
      <c r="I29" s="1">
        <v>6000</v>
      </c>
      <c r="J29">
        <v>3368</v>
      </c>
      <c r="K29" s="15">
        <v>0.249</v>
      </c>
      <c r="M29" s="8">
        <f t="shared" si="1"/>
        <v>0</v>
      </c>
      <c r="N29" s="8">
        <f t="shared" si="2"/>
        <v>0</v>
      </c>
      <c r="O29" s="8">
        <f t="shared" si="3"/>
        <v>0</v>
      </c>
      <c r="P29" s="8">
        <f t="shared" si="4"/>
        <v>0</v>
      </c>
    </row>
    <row r="30" spans="1:16" ht="16.7">
      <c r="A30" s="36" t="s">
        <v>288</v>
      </c>
      <c r="B30" s="5" t="s">
        <v>28</v>
      </c>
      <c r="C30" s="5">
        <f t="shared" si="0"/>
        <v>3641</v>
      </c>
      <c r="D30" s="5">
        <v>3641</v>
      </c>
      <c r="E30" s="5">
        <v>1.6E-2</v>
      </c>
      <c r="F30" s="1">
        <v>3641</v>
      </c>
      <c r="G30" s="1">
        <v>6000</v>
      </c>
      <c r="H30" s="1">
        <v>3641</v>
      </c>
      <c r="I30" s="1">
        <v>6000</v>
      </c>
      <c r="J30">
        <v>3641</v>
      </c>
      <c r="K30" s="15">
        <v>0.14000000000000001</v>
      </c>
      <c r="M30" s="8">
        <f t="shared" si="1"/>
        <v>0</v>
      </c>
      <c r="N30" s="8">
        <f t="shared" si="2"/>
        <v>0</v>
      </c>
      <c r="O30" s="8">
        <f t="shared" si="3"/>
        <v>0</v>
      </c>
      <c r="P30" s="8">
        <f t="shared" si="4"/>
        <v>0</v>
      </c>
    </row>
    <row r="31" spans="1:16" ht="16.7">
      <c r="A31" s="36" t="s">
        <v>288</v>
      </c>
      <c r="B31" s="5" t="s">
        <v>29</v>
      </c>
      <c r="C31" s="5">
        <f t="shared" si="0"/>
        <v>3492</v>
      </c>
      <c r="D31" s="5">
        <v>3492</v>
      </c>
      <c r="E31" s="5">
        <v>1.4999999999999999E-2</v>
      </c>
      <c r="F31" s="1">
        <v>3509</v>
      </c>
      <c r="G31" s="1">
        <v>6000</v>
      </c>
      <c r="H31" s="1">
        <v>3492</v>
      </c>
      <c r="I31" s="1">
        <v>6000</v>
      </c>
      <c r="J31">
        <v>3492</v>
      </c>
      <c r="K31" s="15">
        <v>0.20200000000000001</v>
      </c>
      <c r="M31" s="8">
        <f t="shared" si="1"/>
        <v>0</v>
      </c>
      <c r="N31" s="8">
        <f t="shared" si="2"/>
        <v>0.48682703321878579</v>
      </c>
      <c r="O31" s="8">
        <f t="shared" si="3"/>
        <v>0</v>
      </c>
      <c r="P31" s="8">
        <f t="shared" si="4"/>
        <v>0</v>
      </c>
    </row>
    <row r="32" spans="1:16" ht="16.7">
      <c r="A32" s="36" t="s">
        <v>289</v>
      </c>
      <c r="B32" s="5" t="s">
        <v>30</v>
      </c>
      <c r="C32" s="5">
        <f t="shared" si="0"/>
        <v>4323</v>
      </c>
      <c r="D32" s="5">
        <v>4323</v>
      </c>
      <c r="E32" s="5">
        <v>1.4999999999999999E-2</v>
      </c>
      <c r="F32" s="1">
        <v>4436</v>
      </c>
      <c r="G32" s="1">
        <v>3750</v>
      </c>
      <c r="H32" s="1">
        <v>4432</v>
      </c>
      <c r="I32" s="1">
        <v>3750</v>
      </c>
      <c r="J32">
        <v>4323</v>
      </c>
      <c r="K32" s="15">
        <v>0.14000000000000001</v>
      </c>
      <c r="M32" s="8">
        <f t="shared" si="1"/>
        <v>0</v>
      </c>
      <c r="N32" s="8">
        <f t="shared" si="2"/>
        <v>2.6139255146888734</v>
      </c>
      <c r="O32" s="8">
        <f t="shared" si="3"/>
        <v>2.5213971778857274</v>
      </c>
      <c r="P32" s="8">
        <f t="shared" si="4"/>
        <v>0</v>
      </c>
    </row>
    <row r="33" spans="1:16" ht="16.7">
      <c r="A33" s="36" t="s">
        <v>289</v>
      </c>
      <c r="B33" s="5" t="s">
        <v>31</v>
      </c>
      <c r="C33" s="5">
        <f t="shared" si="0"/>
        <v>4540</v>
      </c>
      <c r="D33" s="5">
        <v>4540</v>
      </c>
      <c r="E33" s="5">
        <v>1.4999999999999999E-2</v>
      </c>
      <c r="F33" s="1">
        <v>4632</v>
      </c>
      <c r="G33" s="1">
        <v>3750</v>
      </c>
      <c r="H33" s="1">
        <v>4614</v>
      </c>
      <c r="I33" s="1">
        <v>3750</v>
      </c>
      <c r="J33">
        <v>4540</v>
      </c>
      <c r="K33" s="15">
        <v>0.46800000000000003</v>
      </c>
      <c r="M33" s="8">
        <f t="shared" si="1"/>
        <v>0</v>
      </c>
      <c r="N33" s="8">
        <f t="shared" si="2"/>
        <v>2.0264317180616742</v>
      </c>
      <c r="O33" s="8">
        <f t="shared" si="3"/>
        <v>1.6299559471365639</v>
      </c>
      <c r="P33" s="8">
        <f t="shared" si="4"/>
        <v>0</v>
      </c>
    </row>
    <row r="34" spans="1:16" ht="16.7">
      <c r="A34" s="36" t="s">
        <v>289</v>
      </c>
      <c r="B34" s="5" t="s">
        <v>32</v>
      </c>
      <c r="C34" s="5">
        <f t="shared" si="0"/>
        <v>4316</v>
      </c>
      <c r="D34" s="5">
        <v>4316</v>
      </c>
      <c r="E34" s="5">
        <v>1.6E-2</v>
      </c>
      <c r="F34" s="1">
        <v>4428</v>
      </c>
      <c r="G34" s="1">
        <v>3750</v>
      </c>
      <c r="H34" s="1">
        <v>4416</v>
      </c>
      <c r="I34" s="1">
        <v>3750</v>
      </c>
      <c r="J34">
        <v>4316</v>
      </c>
      <c r="K34" s="15">
        <v>0.15600000000000003</v>
      </c>
      <c r="M34" s="8">
        <f t="shared" si="1"/>
        <v>0</v>
      </c>
      <c r="N34" s="8">
        <f t="shared" si="2"/>
        <v>2.5949953660797034</v>
      </c>
      <c r="O34" s="8">
        <f t="shared" si="3"/>
        <v>2.3169601482854496</v>
      </c>
      <c r="P34" s="8">
        <f t="shared" si="4"/>
        <v>0</v>
      </c>
    </row>
    <row r="35" spans="1:16" ht="16.7">
      <c r="A35" s="36" t="s">
        <v>289</v>
      </c>
      <c r="B35" s="5" t="s">
        <v>33</v>
      </c>
      <c r="C35" s="5">
        <f t="shared" si="0"/>
        <v>4508</v>
      </c>
      <c r="D35" s="5">
        <v>4508</v>
      </c>
      <c r="E35" s="5">
        <v>3.1E-2</v>
      </c>
      <c r="F35" s="1">
        <v>4592</v>
      </c>
      <c r="G35" s="1">
        <v>3750</v>
      </c>
      <c r="H35" s="1">
        <v>4595</v>
      </c>
      <c r="I35" s="1">
        <v>3750</v>
      </c>
      <c r="J35">
        <v>4508</v>
      </c>
      <c r="K35" s="15">
        <v>0.35899999999999999</v>
      </c>
      <c r="M35" s="8">
        <f t="shared" si="1"/>
        <v>0</v>
      </c>
      <c r="N35" s="8">
        <f t="shared" si="2"/>
        <v>1.8633540372670807</v>
      </c>
      <c r="O35" s="8">
        <f t="shared" si="3"/>
        <v>1.9299023957409049</v>
      </c>
      <c r="P35" s="8">
        <f t="shared" si="4"/>
        <v>0</v>
      </c>
    </row>
    <row r="36" spans="1:16" ht="16.7">
      <c r="A36" s="36" t="s">
        <v>289</v>
      </c>
      <c r="B36" s="5" t="s">
        <v>34</v>
      </c>
      <c r="C36" s="5">
        <f t="shared" si="0"/>
        <v>4374</v>
      </c>
      <c r="D36" s="5">
        <v>4374</v>
      </c>
      <c r="E36" s="5">
        <v>3.1E-2</v>
      </c>
      <c r="F36" s="1">
        <v>4446</v>
      </c>
      <c r="G36" s="1">
        <v>3750</v>
      </c>
      <c r="H36" s="1">
        <v>4462</v>
      </c>
      <c r="I36" s="1">
        <v>3750</v>
      </c>
      <c r="J36">
        <v>4374</v>
      </c>
      <c r="K36" s="15">
        <v>0.34299999999999997</v>
      </c>
      <c r="M36" s="8">
        <f t="shared" si="1"/>
        <v>0</v>
      </c>
      <c r="N36" s="8">
        <f t="shared" si="2"/>
        <v>1.6460905349794239</v>
      </c>
      <c r="O36" s="8">
        <f t="shared" si="3"/>
        <v>2.0118884316415184</v>
      </c>
      <c r="P36" s="8">
        <f t="shared" si="4"/>
        <v>0</v>
      </c>
    </row>
    <row r="37" spans="1:16" ht="16.7">
      <c r="A37" s="36" t="s">
        <v>289</v>
      </c>
      <c r="B37" s="5" t="s">
        <v>35</v>
      </c>
      <c r="C37" s="5">
        <f t="shared" si="0"/>
        <v>4440</v>
      </c>
      <c r="D37" s="5">
        <v>4440</v>
      </c>
      <c r="E37" s="5">
        <v>1.4999999999999999E-2</v>
      </c>
      <c r="F37" s="1">
        <v>4482</v>
      </c>
      <c r="G37" s="1">
        <v>3750</v>
      </c>
      <c r="H37" s="1">
        <v>4535</v>
      </c>
      <c r="I37" s="1">
        <v>3750</v>
      </c>
      <c r="J37">
        <v>4440</v>
      </c>
      <c r="K37" s="15">
        <v>0.46800000000000003</v>
      </c>
      <c r="M37" s="8">
        <f t="shared" si="1"/>
        <v>0</v>
      </c>
      <c r="N37" s="8">
        <f t="shared" si="2"/>
        <v>0.94594594594594605</v>
      </c>
      <c r="O37" s="8">
        <f t="shared" si="3"/>
        <v>2.1396396396396398</v>
      </c>
      <c r="P37" s="8">
        <f t="shared" si="4"/>
        <v>0</v>
      </c>
    </row>
    <row r="38" spans="1:16" ht="16.7">
      <c r="A38" s="36" t="s">
        <v>289</v>
      </c>
      <c r="B38" s="5" t="s">
        <v>36</v>
      </c>
      <c r="C38" s="5">
        <f t="shared" si="0"/>
        <v>4379</v>
      </c>
      <c r="D38" s="5">
        <v>4379</v>
      </c>
      <c r="E38" s="5">
        <v>3.1E-2</v>
      </c>
      <c r="F38" s="1">
        <v>4402</v>
      </c>
      <c r="G38" s="1">
        <v>3750</v>
      </c>
      <c r="H38" s="1">
        <v>4462</v>
      </c>
      <c r="I38" s="1">
        <v>3750</v>
      </c>
      <c r="J38">
        <v>4379</v>
      </c>
      <c r="K38" s="15">
        <v>0.40600000000000003</v>
      </c>
      <c r="M38" s="8">
        <f t="shared" si="1"/>
        <v>0</v>
      </c>
      <c r="N38" s="8">
        <f t="shared" si="2"/>
        <v>0.52523407170586889</v>
      </c>
      <c r="O38" s="8">
        <f t="shared" si="3"/>
        <v>1.8954099109385705</v>
      </c>
      <c r="P38" s="8">
        <f t="shared" si="4"/>
        <v>0</v>
      </c>
    </row>
    <row r="39" spans="1:16" ht="16.7">
      <c r="A39" s="36" t="s">
        <v>289</v>
      </c>
      <c r="B39" s="5" t="s">
        <v>37</v>
      </c>
      <c r="C39" s="5">
        <f t="shared" si="0"/>
        <v>4390</v>
      </c>
      <c r="D39" s="5">
        <v>4390</v>
      </c>
      <c r="E39" s="5">
        <v>1.4999999999999999E-2</v>
      </c>
      <c r="F39" s="1">
        <v>4444</v>
      </c>
      <c r="G39" s="1">
        <v>3750</v>
      </c>
      <c r="H39" s="1">
        <v>4469</v>
      </c>
      <c r="I39" s="1">
        <v>3750</v>
      </c>
      <c r="J39">
        <v>4390</v>
      </c>
      <c r="K39" s="15">
        <v>9.2999999999999999E-2</v>
      </c>
      <c r="M39" s="8">
        <f t="shared" si="1"/>
        <v>0</v>
      </c>
      <c r="N39" s="8">
        <f t="shared" si="2"/>
        <v>1.2300683371298404</v>
      </c>
      <c r="O39" s="8">
        <f t="shared" si="3"/>
        <v>1.7995444191343963</v>
      </c>
      <c r="P39" s="8">
        <f t="shared" si="4"/>
        <v>0</v>
      </c>
    </row>
    <row r="40" spans="1:16" ht="16.7">
      <c r="A40" s="36" t="s">
        <v>289</v>
      </c>
      <c r="B40" s="5" t="s">
        <v>38</v>
      </c>
      <c r="C40" s="5">
        <f t="shared" si="0"/>
        <v>4195</v>
      </c>
      <c r="D40" s="5">
        <v>4195</v>
      </c>
      <c r="E40" s="5">
        <v>1.4999999999999999E-2</v>
      </c>
      <c r="F40" s="1">
        <v>4234</v>
      </c>
      <c r="G40" s="1">
        <v>3750</v>
      </c>
      <c r="H40" s="1">
        <v>4312</v>
      </c>
      <c r="I40" s="1">
        <v>3750</v>
      </c>
      <c r="J40">
        <v>4195</v>
      </c>
      <c r="K40" s="15">
        <v>0.15500000000000003</v>
      </c>
      <c r="M40" s="8">
        <f t="shared" si="1"/>
        <v>0</v>
      </c>
      <c r="N40" s="8">
        <f t="shared" si="2"/>
        <v>0.92967818831942783</v>
      </c>
      <c r="O40" s="8">
        <f t="shared" si="3"/>
        <v>2.7890345649582837</v>
      </c>
      <c r="P40" s="8">
        <f t="shared" si="4"/>
        <v>0</v>
      </c>
    </row>
    <row r="41" spans="1:16" ht="16.7">
      <c r="A41" s="36" t="s">
        <v>289</v>
      </c>
      <c r="B41" s="5" t="s">
        <v>39</v>
      </c>
      <c r="C41" s="5">
        <f t="shared" si="0"/>
        <v>4430</v>
      </c>
      <c r="D41" s="5">
        <v>4430</v>
      </c>
      <c r="E41" s="5">
        <v>1.4999999999999999E-2</v>
      </c>
      <c r="F41" s="1">
        <v>4491</v>
      </c>
      <c r="G41" s="1">
        <v>3750</v>
      </c>
      <c r="H41" s="1">
        <v>4518</v>
      </c>
      <c r="I41" s="1">
        <v>3750</v>
      </c>
      <c r="J41">
        <v>4430</v>
      </c>
      <c r="K41" s="15">
        <v>0.21800000000000003</v>
      </c>
      <c r="M41" s="8">
        <f t="shared" si="1"/>
        <v>0</v>
      </c>
      <c r="N41" s="8">
        <f t="shared" si="2"/>
        <v>1.3769751693002257</v>
      </c>
      <c r="O41" s="8">
        <f t="shared" si="3"/>
        <v>1.9864559819413092</v>
      </c>
      <c r="P41" s="8">
        <f t="shared" si="4"/>
        <v>0</v>
      </c>
    </row>
    <row r="42" spans="1:16" ht="16.7">
      <c r="A42" s="36" t="s">
        <v>290</v>
      </c>
      <c r="B42" s="5" t="s">
        <v>40</v>
      </c>
      <c r="C42" s="5">
        <f t="shared" si="0"/>
        <v>5550</v>
      </c>
      <c r="D42" s="5">
        <v>5550</v>
      </c>
      <c r="E42" s="5">
        <v>3.1E-2</v>
      </c>
      <c r="F42" s="1">
        <v>5592</v>
      </c>
      <c r="G42" s="1">
        <v>7500</v>
      </c>
      <c r="H42" s="1">
        <v>5620</v>
      </c>
      <c r="I42" s="1">
        <v>7500</v>
      </c>
      <c r="J42">
        <v>5550</v>
      </c>
      <c r="K42" s="15">
        <v>0.60899999999999999</v>
      </c>
      <c r="M42" s="8">
        <f t="shared" si="1"/>
        <v>0</v>
      </c>
      <c r="N42" s="8">
        <f t="shared" si="2"/>
        <v>0.7567567567567568</v>
      </c>
      <c r="O42" s="8">
        <f t="shared" si="3"/>
        <v>1.2612612612612613</v>
      </c>
      <c r="P42" s="8">
        <f t="shared" si="4"/>
        <v>0</v>
      </c>
    </row>
    <row r="43" spans="1:16" ht="16.7">
      <c r="A43" s="36" t="s">
        <v>290</v>
      </c>
      <c r="B43" s="5" t="s">
        <v>41</v>
      </c>
      <c r="C43" s="5">
        <f t="shared" si="0"/>
        <v>5357</v>
      </c>
      <c r="D43" s="5">
        <v>5357</v>
      </c>
      <c r="E43" s="5">
        <v>3.1E-2</v>
      </c>
      <c r="F43" s="1">
        <v>5387</v>
      </c>
      <c r="G43" s="1">
        <v>7500</v>
      </c>
      <c r="H43" s="1">
        <v>5436</v>
      </c>
      <c r="I43" s="1">
        <v>7500</v>
      </c>
      <c r="J43">
        <v>5357</v>
      </c>
      <c r="K43" s="15">
        <v>0.23400000000000001</v>
      </c>
      <c r="M43" s="8">
        <f t="shared" si="1"/>
        <v>0</v>
      </c>
      <c r="N43" s="8">
        <f t="shared" si="2"/>
        <v>0.56001493373156619</v>
      </c>
      <c r="O43" s="8">
        <f t="shared" si="3"/>
        <v>1.4747059921597909</v>
      </c>
      <c r="P43" s="8">
        <f t="shared" si="4"/>
        <v>0</v>
      </c>
    </row>
    <row r="44" spans="1:16" ht="16.7">
      <c r="A44" s="36" t="s">
        <v>290</v>
      </c>
      <c r="B44" s="5" t="s">
        <v>42</v>
      </c>
      <c r="C44" s="5">
        <f t="shared" si="0"/>
        <v>5474</v>
      </c>
      <c r="D44" s="5">
        <v>5474</v>
      </c>
      <c r="E44" s="5">
        <v>1.4999999999999999E-2</v>
      </c>
      <c r="F44" s="1">
        <v>5513</v>
      </c>
      <c r="G44" s="1">
        <v>7500</v>
      </c>
      <c r="H44" s="1">
        <v>5572</v>
      </c>
      <c r="I44" s="1">
        <v>7500</v>
      </c>
      <c r="J44">
        <v>5474</v>
      </c>
      <c r="K44" s="15">
        <v>0.79600000000000004</v>
      </c>
      <c r="M44" s="8">
        <f t="shared" si="1"/>
        <v>0</v>
      </c>
      <c r="N44" s="8">
        <f t="shared" si="2"/>
        <v>0.71245889660211914</v>
      </c>
      <c r="O44" s="8">
        <f t="shared" si="3"/>
        <v>1.7902813299232736</v>
      </c>
      <c r="P44" s="8">
        <f t="shared" si="4"/>
        <v>0</v>
      </c>
    </row>
    <row r="45" spans="1:16" ht="16.7">
      <c r="A45" s="36" t="s">
        <v>290</v>
      </c>
      <c r="B45" s="5" t="s">
        <v>43</v>
      </c>
      <c r="C45" s="5">
        <f t="shared" si="0"/>
        <v>5672</v>
      </c>
      <c r="D45" s="5">
        <v>5672</v>
      </c>
      <c r="E45" s="5">
        <v>3.1E-2</v>
      </c>
      <c r="F45" s="1">
        <v>5692</v>
      </c>
      <c r="G45" s="1">
        <v>7500</v>
      </c>
      <c r="H45" s="1">
        <v>5728</v>
      </c>
      <c r="I45" s="1">
        <v>7500</v>
      </c>
      <c r="J45">
        <v>5672</v>
      </c>
      <c r="K45" s="15">
        <v>0.46799999999999997</v>
      </c>
      <c r="M45" s="8">
        <f t="shared" si="1"/>
        <v>0</v>
      </c>
      <c r="N45" s="8">
        <f t="shared" si="2"/>
        <v>0.35260930888575459</v>
      </c>
      <c r="O45" s="8">
        <f t="shared" si="3"/>
        <v>0.98730606488011285</v>
      </c>
      <c r="P45" s="8">
        <f t="shared" si="4"/>
        <v>0</v>
      </c>
    </row>
    <row r="46" spans="1:16" ht="16.7">
      <c r="A46" s="36" t="s">
        <v>290</v>
      </c>
      <c r="B46" s="5" t="s">
        <v>44</v>
      </c>
      <c r="C46" s="5">
        <f t="shared" si="0"/>
        <v>5582</v>
      </c>
      <c r="D46" s="5">
        <v>5582</v>
      </c>
      <c r="E46" s="5">
        <v>6.2E-2</v>
      </c>
      <c r="F46" s="1">
        <v>5665</v>
      </c>
      <c r="G46" s="1">
        <v>7500</v>
      </c>
      <c r="H46" s="1">
        <v>5624</v>
      </c>
      <c r="I46" s="1">
        <v>7500</v>
      </c>
      <c r="J46">
        <v>5582</v>
      </c>
      <c r="K46" s="15">
        <v>0.53</v>
      </c>
      <c r="M46" s="8">
        <f t="shared" si="1"/>
        <v>0</v>
      </c>
      <c r="N46" s="8">
        <f t="shared" si="2"/>
        <v>1.4869222500895736</v>
      </c>
      <c r="O46" s="8">
        <f t="shared" si="3"/>
        <v>0.75241848799713373</v>
      </c>
      <c r="P46" s="8">
        <f t="shared" si="4"/>
        <v>0</v>
      </c>
    </row>
    <row r="47" spans="1:16" ht="16.7">
      <c r="A47" s="36" t="s">
        <v>290</v>
      </c>
      <c r="B47" s="5" t="s">
        <v>45</v>
      </c>
      <c r="C47" s="5">
        <f t="shared" si="0"/>
        <v>5490</v>
      </c>
      <c r="D47" s="5">
        <v>5490</v>
      </c>
      <c r="E47" s="5">
        <v>1.6E-2</v>
      </c>
      <c r="F47" s="1">
        <v>5552</v>
      </c>
      <c r="G47" s="1">
        <v>7500</v>
      </c>
      <c r="H47" s="1">
        <v>5578</v>
      </c>
      <c r="I47" s="1">
        <v>7500</v>
      </c>
      <c r="J47">
        <v>5490</v>
      </c>
      <c r="K47" s="15">
        <v>0.14100000000000001</v>
      </c>
      <c r="M47" s="8">
        <f t="shared" si="1"/>
        <v>0</v>
      </c>
      <c r="N47" s="8">
        <f t="shared" si="2"/>
        <v>1.1293260473588342</v>
      </c>
      <c r="O47" s="8">
        <f t="shared" si="3"/>
        <v>1.6029143897996356</v>
      </c>
      <c r="P47" s="8">
        <f t="shared" si="4"/>
        <v>0</v>
      </c>
    </row>
    <row r="48" spans="1:16" ht="16.7">
      <c r="A48" s="36" t="s">
        <v>290</v>
      </c>
      <c r="B48" s="5" t="s">
        <v>46</v>
      </c>
      <c r="C48" s="5">
        <f t="shared" si="0"/>
        <v>5718</v>
      </c>
      <c r="D48" s="5">
        <v>5718</v>
      </c>
      <c r="E48" s="5">
        <v>4.7E-2</v>
      </c>
      <c r="F48" s="1">
        <v>5815</v>
      </c>
      <c r="G48" s="1">
        <v>7500</v>
      </c>
      <c r="H48" s="1">
        <v>5814</v>
      </c>
      <c r="I48" s="1">
        <v>7500</v>
      </c>
      <c r="J48">
        <v>5718</v>
      </c>
      <c r="K48" s="15">
        <v>0.26500000000000001</v>
      </c>
      <c r="M48" s="8">
        <f t="shared" si="1"/>
        <v>0</v>
      </c>
      <c r="N48" s="8">
        <f t="shared" si="2"/>
        <v>1.6963973417278768</v>
      </c>
      <c r="O48" s="8">
        <f t="shared" si="3"/>
        <v>1.6789087093389297</v>
      </c>
      <c r="P48" s="8">
        <f t="shared" si="4"/>
        <v>0</v>
      </c>
    </row>
    <row r="49" spans="1:16" ht="16.7">
      <c r="A49" s="36" t="s">
        <v>290</v>
      </c>
      <c r="B49" s="5" t="s">
        <v>47</v>
      </c>
      <c r="C49" s="5">
        <f t="shared" si="0"/>
        <v>5444</v>
      </c>
      <c r="D49" s="5">
        <v>5444</v>
      </c>
      <c r="E49" s="5">
        <v>3.1E-2</v>
      </c>
      <c r="F49" s="1">
        <v>5475</v>
      </c>
      <c r="G49" s="1">
        <v>7500</v>
      </c>
      <c r="H49" s="1">
        <v>5513</v>
      </c>
      <c r="I49" s="1">
        <v>7500</v>
      </c>
      <c r="J49">
        <v>5444</v>
      </c>
      <c r="K49" s="15">
        <v>0.40500000000000003</v>
      </c>
      <c r="M49" s="8">
        <f t="shared" si="1"/>
        <v>0</v>
      </c>
      <c r="N49" s="8">
        <f t="shared" si="2"/>
        <v>0.56943423952975758</v>
      </c>
      <c r="O49" s="8">
        <f t="shared" si="3"/>
        <v>1.2674504041146217</v>
      </c>
      <c r="P49" s="8">
        <f t="shared" si="4"/>
        <v>0</v>
      </c>
    </row>
    <row r="50" spans="1:16" ht="16.7">
      <c r="A50" s="36" t="s">
        <v>290</v>
      </c>
      <c r="B50" s="5" t="s">
        <v>48</v>
      </c>
      <c r="C50" s="5">
        <f t="shared" si="0"/>
        <v>5506</v>
      </c>
      <c r="D50" s="5">
        <v>5506</v>
      </c>
      <c r="E50" s="5">
        <v>3.1E-2</v>
      </c>
      <c r="F50" s="1">
        <v>5556</v>
      </c>
      <c r="G50" s="1">
        <v>7500</v>
      </c>
      <c r="H50" s="1">
        <v>5575</v>
      </c>
      <c r="I50" s="1">
        <v>7500</v>
      </c>
      <c r="J50">
        <v>5506</v>
      </c>
      <c r="K50" s="15">
        <v>0.46799999999999997</v>
      </c>
      <c r="M50" s="8">
        <f t="shared" si="1"/>
        <v>0</v>
      </c>
      <c r="N50" s="8">
        <f t="shared" si="2"/>
        <v>0.90810025426807128</v>
      </c>
      <c r="O50" s="8">
        <f t="shared" si="3"/>
        <v>1.2531783508899381</v>
      </c>
      <c r="P50" s="8">
        <f t="shared" si="4"/>
        <v>0</v>
      </c>
    </row>
    <row r="51" spans="1:16" ht="16.7">
      <c r="A51" s="36" t="s">
        <v>290</v>
      </c>
      <c r="B51" s="5" t="s">
        <v>49</v>
      </c>
      <c r="C51" s="5">
        <f t="shared" si="0"/>
        <v>5540</v>
      </c>
      <c r="D51" s="5">
        <v>5540</v>
      </c>
      <c r="E51" s="5">
        <v>3.1E-2</v>
      </c>
      <c r="F51" s="1">
        <v>5607</v>
      </c>
      <c r="G51" s="1">
        <v>7500</v>
      </c>
      <c r="H51" s="1">
        <v>5631</v>
      </c>
      <c r="I51" s="1">
        <v>7500</v>
      </c>
      <c r="J51">
        <v>5540</v>
      </c>
      <c r="K51" s="15">
        <v>0.156</v>
      </c>
      <c r="M51" s="8">
        <f t="shared" si="1"/>
        <v>0</v>
      </c>
      <c r="N51" s="8">
        <f t="shared" si="2"/>
        <v>1.2093862815884477</v>
      </c>
      <c r="O51" s="8">
        <f t="shared" si="3"/>
        <v>1.6425992779783394</v>
      </c>
      <c r="P51" s="8">
        <f t="shared" si="4"/>
        <v>0</v>
      </c>
    </row>
    <row r="52" spans="1:16" ht="16.7">
      <c r="A52" s="36" t="s">
        <v>291</v>
      </c>
      <c r="B52" s="5" t="s">
        <v>50</v>
      </c>
      <c r="C52" s="5">
        <f t="shared" si="0"/>
        <v>7490</v>
      </c>
      <c r="D52" s="5">
        <v>7490</v>
      </c>
      <c r="E52" s="5">
        <v>4.7E-2</v>
      </c>
      <c r="F52" s="1">
        <v>7578</v>
      </c>
      <c r="G52" s="1">
        <v>15000</v>
      </c>
      <c r="H52" s="1">
        <v>7562</v>
      </c>
      <c r="I52" s="1">
        <v>15000</v>
      </c>
      <c r="J52">
        <v>7490</v>
      </c>
      <c r="K52" s="15">
        <v>0.35899999999999999</v>
      </c>
      <c r="M52" s="8">
        <f t="shared" si="1"/>
        <v>0</v>
      </c>
      <c r="N52" s="8">
        <f t="shared" si="2"/>
        <v>1.1748998664886516</v>
      </c>
      <c r="O52" s="8">
        <f t="shared" si="3"/>
        <v>0.96128170894526044</v>
      </c>
      <c r="P52" s="8">
        <f t="shared" si="4"/>
        <v>0</v>
      </c>
    </row>
    <row r="53" spans="1:16" ht="16.7">
      <c r="A53" s="36" t="s">
        <v>291</v>
      </c>
      <c r="B53" s="5" t="s">
        <v>51</v>
      </c>
      <c r="C53" s="5">
        <f t="shared" si="0"/>
        <v>7000</v>
      </c>
      <c r="D53" s="5">
        <v>7000</v>
      </c>
      <c r="E53" s="5">
        <v>3.1E-2</v>
      </c>
      <c r="F53" s="1">
        <v>7111</v>
      </c>
      <c r="G53" s="1">
        <v>15000</v>
      </c>
      <c r="H53" s="1">
        <v>7103</v>
      </c>
      <c r="I53" s="1">
        <v>15000</v>
      </c>
      <c r="J53">
        <v>7000</v>
      </c>
      <c r="K53" s="15">
        <v>0.31200000000000006</v>
      </c>
      <c r="M53" s="8">
        <f t="shared" si="1"/>
        <v>0</v>
      </c>
      <c r="N53" s="8">
        <f t="shared" si="2"/>
        <v>1.5857142857142859</v>
      </c>
      <c r="O53" s="8">
        <f t="shared" si="3"/>
        <v>1.4714285714285715</v>
      </c>
      <c r="P53" s="8">
        <f t="shared" si="4"/>
        <v>0</v>
      </c>
    </row>
    <row r="54" spans="1:16" ht="16.7">
      <c r="A54" s="36" t="s">
        <v>291</v>
      </c>
      <c r="B54" s="5" t="s">
        <v>52</v>
      </c>
      <c r="C54" s="5">
        <f t="shared" si="0"/>
        <v>7250</v>
      </c>
      <c r="D54" s="5">
        <v>7250</v>
      </c>
      <c r="E54" s="5">
        <v>3.2000000000000001E-2</v>
      </c>
      <c r="F54" s="1">
        <v>7300</v>
      </c>
      <c r="G54" s="1">
        <v>15000</v>
      </c>
      <c r="H54" s="1">
        <v>7339</v>
      </c>
      <c r="I54" s="1">
        <v>15000</v>
      </c>
      <c r="J54">
        <v>7250</v>
      </c>
      <c r="K54" s="15">
        <v>0.42200000000000004</v>
      </c>
      <c r="M54" s="8">
        <f t="shared" si="1"/>
        <v>0</v>
      </c>
      <c r="N54" s="8">
        <f t="shared" si="2"/>
        <v>0.68965517241379315</v>
      </c>
      <c r="O54" s="8">
        <f t="shared" si="3"/>
        <v>1.2275862068965517</v>
      </c>
      <c r="P54" s="8">
        <f t="shared" si="4"/>
        <v>0</v>
      </c>
    </row>
    <row r="55" spans="1:16" ht="16.7">
      <c r="A55" s="36" t="s">
        <v>291</v>
      </c>
      <c r="B55" s="5" t="s">
        <v>53</v>
      </c>
      <c r="C55" s="5">
        <f t="shared" si="0"/>
        <v>7065</v>
      </c>
      <c r="D55" s="5">
        <v>7065</v>
      </c>
      <c r="E55" s="5">
        <v>4.7E-2</v>
      </c>
      <c r="F55" s="1">
        <v>7149</v>
      </c>
      <c r="G55" s="1">
        <v>15000</v>
      </c>
      <c r="H55" s="1">
        <v>7144</v>
      </c>
      <c r="I55" s="1">
        <v>15000</v>
      </c>
      <c r="J55">
        <v>7065</v>
      </c>
      <c r="K55" s="15">
        <v>2.843</v>
      </c>
      <c r="M55" s="8">
        <f t="shared" si="1"/>
        <v>0</v>
      </c>
      <c r="N55" s="8">
        <f t="shared" si="2"/>
        <v>1.1889596602972401</v>
      </c>
      <c r="O55" s="8">
        <f t="shared" si="3"/>
        <v>1.1181882519462136</v>
      </c>
      <c r="P55" s="8">
        <f t="shared" si="4"/>
        <v>0</v>
      </c>
    </row>
    <row r="56" spans="1:16" ht="16.7">
      <c r="A56" s="36" t="s">
        <v>291</v>
      </c>
      <c r="B56" s="5" t="s">
        <v>54</v>
      </c>
      <c r="C56" s="5">
        <f t="shared" si="0"/>
        <v>7252</v>
      </c>
      <c r="D56" s="5">
        <v>7252</v>
      </c>
      <c r="E56" s="5">
        <v>3.1E-2</v>
      </c>
      <c r="F56" s="1">
        <v>7351</v>
      </c>
      <c r="G56" s="1">
        <v>15000</v>
      </c>
      <c r="H56" s="1">
        <v>7347</v>
      </c>
      <c r="I56" s="1">
        <v>15000</v>
      </c>
      <c r="J56">
        <v>7252</v>
      </c>
      <c r="K56" s="15">
        <v>0.218</v>
      </c>
      <c r="M56" s="8">
        <f t="shared" si="1"/>
        <v>0</v>
      </c>
      <c r="N56" s="8">
        <f t="shared" si="2"/>
        <v>1.3651406508549366</v>
      </c>
      <c r="O56" s="8">
        <f t="shared" si="3"/>
        <v>1.3099834528405958</v>
      </c>
      <c r="P56" s="8">
        <f t="shared" si="4"/>
        <v>0</v>
      </c>
    </row>
    <row r="57" spans="1:16" ht="16.7">
      <c r="A57" s="36" t="s">
        <v>291</v>
      </c>
      <c r="B57" s="5" t="s">
        <v>55</v>
      </c>
      <c r="C57" s="5">
        <f t="shared" si="0"/>
        <v>7153</v>
      </c>
      <c r="D57" s="5">
        <v>7153</v>
      </c>
      <c r="E57" s="5">
        <v>1.6E-2</v>
      </c>
      <c r="F57" s="1">
        <v>7186</v>
      </c>
      <c r="G57" s="1">
        <v>15000</v>
      </c>
      <c r="H57" s="1">
        <v>7241</v>
      </c>
      <c r="I57" s="1">
        <v>15000</v>
      </c>
      <c r="J57">
        <v>7153</v>
      </c>
      <c r="K57" s="15">
        <v>0.46900000000000003</v>
      </c>
      <c r="M57" s="8">
        <f t="shared" si="1"/>
        <v>0</v>
      </c>
      <c r="N57" s="8">
        <f t="shared" si="2"/>
        <v>0.46134489025583675</v>
      </c>
      <c r="O57" s="8">
        <f t="shared" si="3"/>
        <v>1.2302530406822312</v>
      </c>
      <c r="P57" s="8">
        <f t="shared" si="4"/>
        <v>0</v>
      </c>
    </row>
    <row r="58" spans="1:16" ht="16.7">
      <c r="A58" s="36" t="s">
        <v>291</v>
      </c>
      <c r="B58" s="5" t="s">
        <v>56</v>
      </c>
      <c r="C58" s="5">
        <f t="shared" si="0"/>
        <v>7354</v>
      </c>
      <c r="D58" s="5">
        <v>7354</v>
      </c>
      <c r="E58" s="5">
        <v>3.2000000000000001E-2</v>
      </c>
      <c r="F58" s="1">
        <v>7393</v>
      </c>
      <c r="G58" s="1">
        <v>15000</v>
      </c>
      <c r="H58" s="1">
        <v>7435</v>
      </c>
      <c r="I58" s="1">
        <v>15000</v>
      </c>
      <c r="J58">
        <v>7354</v>
      </c>
      <c r="K58" s="15">
        <v>0.48499999999999999</v>
      </c>
      <c r="M58" s="8">
        <f t="shared" si="1"/>
        <v>0</v>
      </c>
      <c r="N58" s="8">
        <f t="shared" si="2"/>
        <v>0.53032363339679078</v>
      </c>
      <c r="O58" s="8">
        <f t="shared" si="3"/>
        <v>1.1014413924394888</v>
      </c>
      <c r="P58" s="8">
        <f t="shared" si="4"/>
        <v>0</v>
      </c>
    </row>
    <row r="59" spans="1:16" ht="16.7">
      <c r="A59" s="36" t="s">
        <v>291</v>
      </c>
      <c r="B59" s="5" t="s">
        <v>57</v>
      </c>
      <c r="C59" s="5">
        <f t="shared" si="0"/>
        <v>7266</v>
      </c>
      <c r="D59" s="5">
        <v>7266</v>
      </c>
      <c r="E59" s="5">
        <v>3.1E-2</v>
      </c>
      <c r="F59" s="1">
        <v>7352</v>
      </c>
      <c r="G59" s="1">
        <v>15000</v>
      </c>
      <c r="H59" s="1">
        <v>7338</v>
      </c>
      <c r="I59" s="1">
        <v>15000</v>
      </c>
      <c r="J59">
        <v>7266</v>
      </c>
      <c r="K59" s="15">
        <v>0.43700000000000006</v>
      </c>
      <c r="M59" s="8">
        <f t="shared" si="1"/>
        <v>0</v>
      </c>
      <c r="N59" s="8">
        <f t="shared" si="2"/>
        <v>1.1835948252133224</v>
      </c>
      <c r="O59" s="8">
        <f t="shared" si="3"/>
        <v>0.990916597853014</v>
      </c>
      <c r="P59" s="8">
        <f t="shared" si="4"/>
        <v>0</v>
      </c>
    </row>
    <row r="60" spans="1:16" ht="16.7">
      <c r="A60" s="36" t="s">
        <v>291</v>
      </c>
      <c r="B60" s="5" t="s">
        <v>58</v>
      </c>
      <c r="C60" s="5">
        <f t="shared" si="0"/>
        <v>7261</v>
      </c>
      <c r="D60" s="5">
        <v>7261</v>
      </c>
      <c r="E60" s="5">
        <v>3.2000000000000001E-2</v>
      </c>
      <c r="F60" s="1">
        <v>7334</v>
      </c>
      <c r="G60" s="1">
        <v>15000</v>
      </c>
      <c r="H60" s="1">
        <v>7368</v>
      </c>
      <c r="I60" s="1">
        <v>15000</v>
      </c>
      <c r="J60">
        <v>7261</v>
      </c>
      <c r="K60" s="15">
        <v>0.219</v>
      </c>
      <c r="M60" s="8">
        <f t="shared" si="1"/>
        <v>0</v>
      </c>
      <c r="N60" s="8">
        <f t="shared" si="2"/>
        <v>1.0053711609971079</v>
      </c>
      <c r="O60" s="8">
        <f t="shared" si="3"/>
        <v>1.473626222283432</v>
      </c>
      <c r="P60" s="8">
        <f t="shared" si="4"/>
        <v>0</v>
      </c>
    </row>
    <row r="61" spans="1:16" ht="16.7">
      <c r="A61" s="36" t="s">
        <v>291</v>
      </c>
      <c r="B61" s="5" t="s">
        <v>59</v>
      </c>
      <c r="C61" s="5">
        <f t="shared" si="0"/>
        <v>7255</v>
      </c>
      <c r="D61" s="5">
        <v>7255</v>
      </c>
      <c r="E61" s="5">
        <v>1.6E-2</v>
      </c>
      <c r="F61" s="1">
        <v>7342</v>
      </c>
      <c r="G61" s="1">
        <v>15000</v>
      </c>
      <c r="H61" s="1">
        <v>7362</v>
      </c>
      <c r="I61" s="1">
        <v>15000</v>
      </c>
      <c r="J61">
        <v>7255</v>
      </c>
      <c r="K61" s="15">
        <v>0.21900000000000003</v>
      </c>
      <c r="M61" s="8">
        <f t="shared" si="1"/>
        <v>0</v>
      </c>
      <c r="N61" s="8">
        <f t="shared" si="2"/>
        <v>1.1991729841488628</v>
      </c>
      <c r="O61" s="8">
        <f t="shared" si="3"/>
        <v>1.4748449345279118</v>
      </c>
      <c r="P61" s="8">
        <f t="shared" si="4"/>
        <v>0</v>
      </c>
    </row>
    <row r="62" spans="1:16" ht="16.7">
      <c r="A62" s="36" t="s">
        <v>292</v>
      </c>
      <c r="B62" s="5" t="s">
        <v>60</v>
      </c>
      <c r="C62" s="5">
        <f t="shared" si="0"/>
        <v>8462</v>
      </c>
      <c r="D62" s="5">
        <v>8462</v>
      </c>
      <c r="E62" s="5">
        <v>9.4E-2</v>
      </c>
      <c r="F62" s="1">
        <v>8720</v>
      </c>
      <c r="G62" s="1">
        <v>7500</v>
      </c>
      <c r="H62" s="1">
        <v>8902</v>
      </c>
      <c r="I62" s="1">
        <v>7500</v>
      </c>
      <c r="J62">
        <v>8462</v>
      </c>
      <c r="K62" s="15">
        <v>1.7030000000000001</v>
      </c>
      <c r="M62" s="8">
        <f t="shared" si="1"/>
        <v>0</v>
      </c>
      <c r="N62" s="8">
        <f t="shared" si="2"/>
        <v>3.0489246041125027</v>
      </c>
      <c r="O62" s="8">
        <f t="shared" si="3"/>
        <v>5.1997163791065937</v>
      </c>
      <c r="P62" s="8">
        <f t="shared" si="4"/>
        <v>0</v>
      </c>
    </row>
    <row r="63" spans="1:16" ht="16.7">
      <c r="A63" s="36" t="s">
        <v>292</v>
      </c>
      <c r="B63" s="5" t="s">
        <v>61</v>
      </c>
      <c r="C63" s="5">
        <f t="shared" si="0"/>
        <v>8361</v>
      </c>
      <c r="D63" s="5">
        <v>8361</v>
      </c>
      <c r="E63" s="5">
        <v>7.8E-2</v>
      </c>
      <c r="F63" s="1">
        <v>8630</v>
      </c>
      <c r="G63" s="1">
        <v>7500</v>
      </c>
      <c r="H63" s="1">
        <v>8743</v>
      </c>
      <c r="I63" s="1">
        <v>7500</v>
      </c>
      <c r="J63">
        <v>8361</v>
      </c>
      <c r="K63" s="15">
        <v>1.0620000000000001</v>
      </c>
      <c r="M63" s="8">
        <f t="shared" si="1"/>
        <v>0</v>
      </c>
      <c r="N63" s="8">
        <f t="shared" si="2"/>
        <v>3.2173185025714623</v>
      </c>
      <c r="O63" s="8">
        <f t="shared" si="3"/>
        <v>4.5688314794880993</v>
      </c>
      <c r="P63" s="8">
        <f t="shared" si="4"/>
        <v>0</v>
      </c>
    </row>
    <row r="64" spans="1:16" ht="16.7">
      <c r="A64" s="36" t="s">
        <v>292</v>
      </c>
      <c r="B64" s="5" t="s">
        <v>62</v>
      </c>
      <c r="C64" s="5">
        <f t="shared" si="0"/>
        <v>8204</v>
      </c>
      <c r="D64" s="5">
        <v>8204</v>
      </c>
      <c r="E64" s="5">
        <v>7.9000000000000001E-2</v>
      </c>
      <c r="F64" s="1">
        <v>8482</v>
      </c>
      <c r="G64" s="1">
        <v>7500</v>
      </c>
      <c r="H64" s="1">
        <v>8574</v>
      </c>
      <c r="I64" s="1">
        <v>7500</v>
      </c>
      <c r="J64">
        <v>8204</v>
      </c>
      <c r="K64" s="15">
        <v>1.0629999999999999</v>
      </c>
      <c r="M64" s="8">
        <f t="shared" si="1"/>
        <v>0</v>
      </c>
      <c r="N64" s="8">
        <f t="shared" si="2"/>
        <v>3.3885909312530473</v>
      </c>
      <c r="O64" s="8">
        <f t="shared" si="3"/>
        <v>4.5099951243295955</v>
      </c>
      <c r="P64" s="8">
        <f t="shared" si="4"/>
        <v>0</v>
      </c>
    </row>
    <row r="65" spans="1:16" ht="16.7">
      <c r="A65" s="36" t="s">
        <v>292</v>
      </c>
      <c r="B65" s="5" t="s">
        <v>63</v>
      </c>
      <c r="C65" s="5">
        <f t="shared" si="0"/>
        <v>8091</v>
      </c>
      <c r="D65" s="5">
        <v>8091</v>
      </c>
      <c r="E65" s="5">
        <v>9.4E-2</v>
      </c>
      <c r="F65" s="1">
        <v>8319</v>
      </c>
      <c r="G65" s="1">
        <v>7500</v>
      </c>
      <c r="H65" s="1">
        <v>8415</v>
      </c>
      <c r="I65" s="1">
        <v>7500</v>
      </c>
      <c r="J65">
        <v>8091</v>
      </c>
      <c r="K65" s="15">
        <v>0.46899999999999997</v>
      </c>
      <c r="M65" s="8">
        <f t="shared" si="1"/>
        <v>0</v>
      </c>
      <c r="N65" s="8">
        <f t="shared" si="2"/>
        <v>2.8179458657767888</v>
      </c>
      <c r="O65" s="8">
        <f t="shared" si="3"/>
        <v>4.004449388209121</v>
      </c>
      <c r="P65" s="8">
        <f t="shared" si="4"/>
        <v>0</v>
      </c>
    </row>
    <row r="66" spans="1:16" ht="16.7">
      <c r="A66" s="36" t="s">
        <v>292</v>
      </c>
      <c r="B66" s="5" t="s">
        <v>64</v>
      </c>
      <c r="C66" s="5">
        <f t="shared" si="0"/>
        <v>8302</v>
      </c>
      <c r="D66" s="5">
        <v>8302</v>
      </c>
      <c r="E66" s="5">
        <v>7.9000000000000001E-2</v>
      </c>
      <c r="F66" s="1">
        <v>8488</v>
      </c>
      <c r="G66" s="1">
        <v>7500</v>
      </c>
      <c r="H66" s="1">
        <v>8628</v>
      </c>
      <c r="I66" s="1">
        <v>7500</v>
      </c>
      <c r="J66">
        <v>8302</v>
      </c>
      <c r="K66" s="15">
        <v>0.92199999999999993</v>
      </c>
      <c r="M66" s="8">
        <f t="shared" si="1"/>
        <v>0</v>
      </c>
      <c r="N66" s="8">
        <f t="shared" si="2"/>
        <v>2.2404239942182604</v>
      </c>
      <c r="O66" s="8">
        <f t="shared" si="3"/>
        <v>3.9267646350277041</v>
      </c>
      <c r="P66" s="8">
        <f t="shared" si="4"/>
        <v>0</v>
      </c>
    </row>
    <row r="67" spans="1:16" ht="16.7">
      <c r="A67" s="36" t="s">
        <v>292</v>
      </c>
      <c r="B67" s="5" t="s">
        <v>65</v>
      </c>
      <c r="C67" s="5">
        <f t="shared" ref="C67:C121" si="5">MIN(F67,H67,J67)</f>
        <v>8175</v>
      </c>
      <c r="D67" s="5">
        <v>8175</v>
      </c>
      <c r="E67" s="5">
        <v>7.8E-2</v>
      </c>
      <c r="F67" s="1">
        <v>8431</v>
      </c>
      <c r="G67" s="1">
        <v>7500</v>
      </c>
      <c r="H67" s="1">
        <v>8596</v>
      </c>
      <c r="I67" s="1">
        <v>7500</v>
      </c>
      <c r="J67">
        <v>8175</v>
      </c>
      <c r="K67" s="15">
        <v>1.0620000000000001</v>
      </c>
      <c r="M67" s="8">
        <f t="shared" ref="M67:M121" si="6">(D67-C67)/C67*100</f>
        <v>0</v>
      </c>
      <c r="N67" s="8">
        <f t="shared" ref="N67:N121" si="7">(F67-C67)/C67*100</f>
        <v>3.1314984709480123</v>
      </c>
      <c r="O67" s="8">
        <f t="shared" ref="O67:O121" si="8">(H67-C67)/C67*100</f>
        <v>5.1498470948012232</v>
      </c>
      <c r="P67" s="8">
        <f t="shared" ref="P67:P121" si="9">(J67-C67)/C67*100</f>
        <v>0</v>
      </c>
    </row>
    <row r="68" spans="1:16" ht="16.7">
      <c r="A68" s="36" t="s">
        <v>292</v>
      </c>
      <c r="B68" s="5" t="s">
        <v>66</v>
      </c>
      <c r="C68" s="5">
        <f t="shared" si="5"/>
        <v>8305</v>
      </c>
      <c r="D68" s="5">
        <v>8305</v>
      </c>
      <c r="E68" s="5">
        <v>9.4E-2</v>
      </c>
      <c r="F68" s="1">
        <v>8575</v>
      </c>
      <c r="G68" s="1">
        <v>7500</v>
      </c>
      <c r="H68" s="1">
        <v>8684</v>
      </c>
      <c r="I68" s="1">
        <v>7500</v>
      </c>
      <c r="J68">
        <v>8305</v>
      </c>
      <c r="K68" s="15">
        <v>3.6719999999999997</v>
      </c>
      <c r="M68" s="8">
        <f t="shared" si="6"/>
        <v>0</v>
      </c>
      <c r="N68" s="8">
        <f t="shared" si="7"/>
        <v>3.2510535821794098</v>
      </c>
      <c r="O68" s="8">
        <f t="shared" si="8"/>
        <v>4.5635159542444317</v>
      </c>
      <c r="P68" s="8">
        <f t="shared" si="9"/>
        <v>0</v>
      </c>
    </row>
    <row r="69" spans="1:16" ht="16.7">
      <c r="A69" s="36" t="s">
        <v>292</v>
      </c>
      <c r="B69" s="5" t="s">
        <v>67</v>
      </c>
      <c r="C69" s="5">
        <f t="shared" si="5"/>
        <v>8187</v>
      </c>
      <c r="D69" s="5">
        <v>8187</v>
      </c>
      <c r="E69" s="5">
        <v>0.109</v>
      </c>
      <c r="F69" s="1">
        <v>8421</v>
      </c>
      <c r="G69" s="1">
        <v>7500</v>
      </c>
      <c r="H69" s="1">
        <v>8555</v>
      </c>
      <c r="I69" s="1">
        <v>7500</v>
      </c>
      <c r="J69">
        <v>8187</v>
      </c>
      <c r="K69" s="15">
        <v>2.0150000000000001</v>
      </c>
      <c r="M69" s="8">
        <f t="shared" si="6"/>
        <v>0</v>
      </c>
      <c r="N69" s="8">
        <f t="shared" si="7"/>
        <v>2.8581898131183583</v>
      </c>
      <c r="O69" s="8">
        <f t="shared" si="8"/>
        <v>4.4949309881519479</v>
      </c>
      <c r="P69" s="8">
        <f t="shared" si="9"/>
        <v>0</v>
      </c>
    </row>
    <row r="70" spans="1:16" ht="16.7">
      <c r="A70" s="36" t="s">
        <v>292</v>
      </c>
      <c r="B70" s="5" t="s">
        <v>68</v>
      </c>
      <c r="C70" s="5">
        <f t="shared" si="5"/>
        <v>8437</v>
      </c>
      <c r="D70" s="5">
        <v>8437</v>
      </c>
      <c r="E70" s="5">
        <v>7.8E-2</v>
      </c>
      <c r="F70" s="1">
        <v>8657</v>
      </c>
      <c r="G70" s="1">
        <v>7500</v>
      </c>
      <c r="H70" s="1">
        <v>8746</v>
      </c>
      <c r="I70" s="1">
        <v>7500</v>
      </c>
      <c r="J70">
        <v>8437</v>
      </c>
      <c r="K70" s="15">
        <v>1.1240000000000001</v>
      </c>
      <c r="M70" s="8">
        <f t="shared" si="6"/>
        <v>0</v>
      </c>
      <c r="N70" s="8">
        <f t="shared" si="7"/>
        <v>2.6075619295958279</v>
      </c>
      <c r="O70" s="8">
        <f t="shared" si="8"/>
        <v>3.6624392556595948</v>
      </c>
      <c r="P70" s="8">
        <f t="shared" si="9"/>
        <v>0</v>
      </c>
    </row>
    <row r="71" spans="1:16" ht="16.7">
      <c r="A71" s="36" t="s">
        <v>292</v>
      </c>
      <c r="B71" s="5" t="s">
        <v>69</v>
      </c>
      <c r="C71" s="5">
        <f t="shared" si="5"/>
        <v>8499</v>
      </c>
      <c r="D71" s="5">
        <v>8499</v>
      </c>
      <c r="E71" s="5">
        <v>7.8E-2</v>
      </c>
      <c r="F71" s="1">
        <v>8709</v>
      </c>
      <c r="G71" s="1">
        <v>7500</v>
      </c>
      <c r="H71" s="1">
        <v>8868</v>
      </c>
      <c r="I71" s="1">
        <v>7500</v>
      </c>
      <c r="J71">
        <v>8499</v>
      </c>
      <c r="K71" s="15">
        <v>0.56199999999999994</v>
      </c>
      <c r="M71" s="8">
        <f t="shared" si="6"/>
        <v>0</v>
      </c>
      <c r="N71" s="8">
        <f t="shared" si="7"/>
        <v>2.4708789269325804</v>
      </c>
      <c r="O71" s="8">
        <f t="shared" si="8"/>
        <v>4.3416872573243914</v>
      </c>
      <c r="P71" s="8">
        <f t="shared" si="9"/>
        <v>0</v>
      </c>
    </row>
    <row r="72" spans="1:16" ht="16.7">
      <c r="A72" s="36" t="s">
        <v>293</v>
      </c>
      <c r="B72" s="5" t="s">
        <v>70</v>
      </c>
      <c r="C72" s="5">
        <f t="shared" si="5"/>
        <v>10581</v>
      </c>
      <c r="D72" s="5">
        <v>10581</v>
      </c>
      <c r="E72" s="5">
        <v>7.9000000000000001E-2</v>
      </c>
      <c r="F72" s="1">
        <v>10784</v>
      </c>
      <c r="G72" s="1">
        <v>15000</v>
      </c>
      <c r="H72" s="1">
        <v>10940</v>
      </c>
      <c r="I72" s="1">
        <v>15000</v>
      </c>
      <c r="J72">
        <v>10581</v>
      </c>
      <c r="K72" s="15">
        <v>0.92199999999999993</v>
      </c>
      <c r="M72" s="8">
        <f t="shared" si="6"/>
        <v>0</v>
      </c>
      <c r="N72" s="8">
        <f t="shared" si="7"/>
        <v>1.9185332199225025</v>
      </c>
      <c r="O72" s="8">
        <f t="shared" si="8"/>
        <v>3.3928740194688589</v>
      </c>
      <c r="P72" s="8">
        <f t="shared" si="9"/>
        <v>0</v>
      </c>
    </row>
    <row r="73" spans="1:16" ht="16.7">
      <c r="A73" s="36" t="s">
        <v>169</v>
      </c>
      <c r="B73" s="5" t="s">
        <v>71</v>
      </c>
      <c r="C73" s="5">
        <f t="shared" si="5"/>
        <v>10465</v>
      </c>
      <c r="D73" s="5">
        <v>10465</v>
      </c>
      <c r="E73" s="5">
        <v>0.125</v>
      </c>
      <c r="F73" s="1">
        <v>10659</v>
      </c>
      <c r="G73" s="1">
        <v>15000</v>
      </c>
      <c r="H73" s="1">
        <v>10842</v>
      </c>
      <c r="I73" s="1">
        <v>15000</v>
      </c>
      <c r="J73">
        <v>10465</v>
      </c>
      <c r="K73" s="15">
        <v>5.875</v>
      </c>
      <c r="M73" s="8">
        <f t="shared" si="6"/>
        <v>0</v>
      </c>
      <c r="N73" s="8">
        <f t="shared" si="7"/>
        <v>1.8537983755375058</v>
      </c>
      <c r="O73" s="8">
        <f t="shared" si="8"/>
        <v>3.6024844720496891</v>
      </c>
      <c r="P73" s="8">
        <f t="shared" si="9"/>
        <v>0</v>
      </c>
    </row>
    <row r="74" spans="1:16" ht="16.7">
      <c r="A74" s="36" t="s">
        <v>169</v>
      </c>
      <c r="B74" s="5" t="s">
        <v>72</v>
      </c>
      <c r="C74" s="5">
        <f t="shared" si="5"/>
        <v>10474</v>
      </c>
      <c r="D74" s="5">
        <v>10474</v>
      </c>
      <c r="E74" s="5">
        <v>7.8E-2</v>
      </c>
      <c r="F74" s="1">
        <v>10656</v>
      </c>
      <c r="G74" s="1">
        <v>15000</v>
      </c>
      <c r="H74" s="1">
        <v>10848</v>
      </c>
      <c r="I74" s="1">
        <v>15000</v>
      </c>
      <c r="J74">
        <v>10474</v>
      </c>
      <c r="K74" s="15">
        <v>0.48400000000000004</v>
      </c>
      <c r="M74" s="8">
        <f t="shared" si="6"/>
        <v>0</v>
      </c>
      <c r="N74" s="8">
        <f t="shared" si="7"/>
        <v>1.7376360511743363</v>
      </c>
      <c r="O74" s="8">
        <f t="shared" si="8"/>
        <v>3.5707466106549552</v>
      </c>
      <c r="P74" s="8">
        <f t="shared" si="9"/>
        <v>0</v>
      </c>
    </row>
    <row r="75" spans="1:16" ht="16.7">
      <c r="A75" s="36" t="s">
        <v>169</v>
      </c>
      <c r="B75" s="5" t="s">
        <v>73</v>
      </c>
      <c r="C75" s="5">
        <f t="shared" si="5"/>
        <v>10834</v>
      </c>
      <c r="D75" s="5">
        <v>10834</v>
      </c>
      <c r="E75" s="5">
        <v>9.4E-2</v>
      </c>
      <c r="F75" s="1">
        <v>11026</v>
      </c>
      <c r="G75" s="1">
        <v>15000</v>
      </c>
      <c r="H75" s="1">
        <v>11197</v>
      </c>
      <c r="I75" s="1">
        <v>15000</v>
      </c>
      <c r="J75">
        <v>10834</v>
      </c>
      <c r="K75" s="15">
        <v>2.5939999999999999</v>
      </c>
      <c r="M75" s="8">
        <f t="shared" si="6"/>
        <v>0</v>
      </c>
      <c r="N75" s="8">
        <f t="shared" si="7"/>
        <v>1.7721986339302196</v>
      </c>
      <c r="O75" s="8">
        <f t="shared" si="8"/>
        <v>3.3505630422743216</v>
      </c>
      <c r="P75" s="8">
        <f t="shared" si="9"/>
        <v>0</v>
      </c>
    </row>
    <row r="76" spans="1:16" ht="16.7">
      <c r="A76" s="36" t="s">
        <v>169</v>
      </c>
      <c r="B76" s="5" t="s">
        <v>74</v>
      </c>
      <c r="C76" s="5">
        <f t="shared" si="5"/>
        <v>10435</v>
      </c>
      <c r="D76" s="5">
        <v>10435</v>
      </c>
      <c r="E76" s="5">
        <v>9.2999999999999999E-2</v>
      </c>
      <c r="F76" s="1">
        <v>10652</v>
      </c>
      <c r="G76" s="1">
        <v>15000</v>
      </c>
      <c r="H76" s="1">
        <v>10797</v>
      </c>
      <c r="I76" s="1">
        <v>15000</v>
      </c>
      <c r="J76">
        <v>10435</v>
      </c>
      <c r="K76" s="15">
        <v>3.9359999999999999</v>
      </c>
      <c r="M76" s="8">
        <f t="shared" si="6"/>
        <v>0</v>
      </c>
      <c r="N76" s="8">
        <f t="shared" si="7"/>
        <v>2.079540009583134</v>
      </c>
      <c r="O76" s="8">
        <f t="shared" si="8"/>
        <v>3.4690943938667944</v>
      </c>
      <c r="P76" s="8">
        <f t="shared" si="9"/>
        <v>0</v>
      </c>
    </row>
    <row r="77" spans="1:16" ht="16.7">
      <c r="A77" s="36" t="s">
        <v>169</v>
      </c>
      <c r="B77" s="5" t="s">
        <v>75</v>
      </c>
      <c r="C77" s="5">
        <f t="shared" si="5"/>
        <v>10261</v>
      </c>
      <c r="D77" s="5">
        <v>10261</v>
      </c>
      <c r="E77" s="5">
        <v>9.4E-2</v>
      </c>
      <c r="F77" s="1">
        <v>10471</v>
      </c>
      <c r="G77" s="1">
        <v>15000</v>
      </c>
      <c r="H77" s="1">
        <v>10590</v>
      </c>
      <c r="I77" s="1">
        <v>15000</v>
      </c>
      <c r="J77">
        <v>10261</v>
      </c>
      <c r="K77" s="15">
        <v>1.0620000000000001</v>
      </c>
      <c r="M77" s="8">
        <f t="shared" si="6"/>
        <v>0</v>
      </c>
      <c r="N77" s="8">
        <f t="shared" si="7"/>
        <v>2.0465841535912679</v>
      </c>
      <c r="O77" s="8">
        <f t="shared" si="8"/>
        <v>3.2063151739596529</v>
      </c>
      <c r="P77" s="8">
        <f t="shared" si="9"/>
        <v>0</v>
      </c>
    </row>
    <row r="78" spans="1:16" ht="16.7">
      <c r="A78" s="36" t="s">
        <v>169</v>
      </c>
      <c r="B78" s="5" t="s">
        <v>76</v>
      </c>
      <c r="C78" s="5">
        <f t="shared" si="5"/>
        <v>10447</v>
      </c>
      <c r="D78" s="5">
        <v>10447</v>
      </c>
      <c r="E78" s="5">
        <v>7.8E-2</v>
      </c>
      <c r="F78" s="1">
        <v>10602</v>
      </c>
      <c r="G78" s="1">
        <v>15000</v>
      </c>
      <c r="H78" s="1">
        <v>10741</v>
      </c>
      <c r="I78" s="1">
        <v>15000</v>
      </c>
      <c r="J78">
        <v>10447</v>
      </c>
      <c r="K78" s="15">
        <v>0.82699999999999996</v>
      </c>
      <c r="M78" s="8">
        <f t="shared" si="6"/>
        <v>0</v>
      </c>
      <c r="N78" s="8">
        <f t="shared" si="7"/>
        <v>1.4836795252225521</v>
      </c>
      <c r="O78" s="8">
        <f t="shared" si="8"/>
        <v>2.8142050349382597</v>
      </c>
      <c r="P78" s="8">
        <f t="shared" si="9"/>
        <v>0</v>
      </c>
    </row>
    <row r="79" spans="1:16" ht="16.7">
      <c r="A79" s="36" t="s">
        <v>169</v>
      </c>
      <c r="B79" s="5" t="s">
        <v>77</v>
      </c>
      <c r="C79" s="5">
        <f t="shared" si="5"/>
        <v>10446</v>
      </c>
      <c r="D79" s="5">
        <v>10446</v>
      </c>
      <c r="E79" s="5">
        <v>7.8E-2</v>
      </c>
      <c r="F79" s="1">
        <v>10630</v>
      </c>
      <c r="G79" s="1">
        <v>15000</v>
      </c>
      <c r="H79" s="1">
        <v>10780</v>
      </c>
      <c r="I79" s="1">
        <v>15000</v>
      </c>
      <c r="J79">
        <v>10446</v>
      </c>
      <c r="K79" s="15">
        <v>0.624</v>
      </c>
      <c r="M79" s="8">
        <f t="shared" si="6"/>
        <v>0</v>
      </c>
      <c r="N79" s="8">
        <f t="shared" si="7"/>
        <v>1.7614397855638522</v>
      </c>
      <c r="O79" s="8">
        <f t="shared" si="8"/>
        <v>3.1973961324909053</v>
      </c>
      <c r="P79" s="8">
        <f t="shared" si="9"/>
        <v>0</v>
      </c>
    </row>
    <row r="80" spans="1:16" ht="16.7">
      <c r="A80" s="36" t="s">
        <v>169</v>
      </c>
      <c r="B80" s="5" t="s">
        <v>78</v>
      </c>
      <c r="C80" s="5">
        <f t="shared" si="5"/>
        <v>10583</v>
      </c>
      <c r="D80" s="5">
        <v>10583</v>
      </c>
      <c r="E80" s="5">
        <v>7.8E-2</v>
      </c>
      <c r="F80" s="1">
        <v>10879</v>
      </c>
      <c r="G80" s="1">
        <v>15000</v>
      </c>
      <c r="H80" s="1">
        <v>10926</v>
      </c>
      <c r="I80" s="1">
        <v>15000</v>
      </c>
      <c r="J80">
        <v>10583</v>
      </c>
      <c r="K80" s="15">
        <v>0.45300000000000001</v>
      </c>
      <c r="M80" s="8">
        <f t="shared" si="6"/>
        <v>0</v>
      </c>
      <c r="N80" s="8">
        <f t="shared" si="7"/>
        <v>2.7969384862515354</v>
      </c>
      <c r="O80" s="8">
        <f t="shared" si="8"/>
        <v>3.2410469621090425</v>
      </c>
      <c r="P80" s="8">
        <f t="shared" si="9"/>
        <v>0</v>
      </c>
    </row>
    <row r="81" spans="1:16" ht="16.7">
      <c r="A81" s="36" t="s">
        <v>169</v>
      </c>
      <c r="B81" s="5" t="s">
        <v>79</v>
      </c>
      <c r="C81" s="5">
        <f t="shared" si="5"/>
        <v>10609</v>
      </c>
      <c r="D81" s="5">
        <v>10609</v>
      </c>
      <c r="E81" s="5">
        <v>9.4E-2</v>
      </c>
      <c r="F81" s="1">
        <v>10793</v>
      </c>
      <c r="G81" s="1">
        <v>15000</v>
      </c>
      <c r="H81" s="1">
        <v>10908</v>
      </c>
      <c r="I81" s="1">
        <v>15000</v>
      </c>
      <c r="J81">
        <v>10609</v>
      </c>
      <c r="K81" s="15">
        <v>0.81199999999999994</v>
      </c>
      <c r="M81" s="8">
        <f t="shared" si="6"/>
        <v>0</v>
      </c>
      <c r="N81" s="8">
        <f t="shared" si="7"/>
        <v>1.7343764728061082</v>
      </c>
      <c r="O81" s="8">
        <f t="shared" si="8"/>
        <v>2.8183617683099254</v>
      </c>
      <c r="P81" s="8">
        <f t="shared" si="9"/>
        <v>0</v>
      </c>
    </row>
    <row r="82" spans="1:16" ht="16.7">
      <c r="A82" s="36" t="s">
        <v>170</v>
      </c>
      <c r="B82" s="5" t="s">
        <v>80</v>
      </c>
      <c r="C82" s="5">
        <f t="shared" si="5"/>
        <v>13319</v>
      </c>
      <c r="D82" s="5">
        <v>13319</v>
      </c>
      <c r="E82" s="5">
        <v>6.2E-2</v>
      </c>
      <c r="F82" s="1">
        <v>13576</v>
      </c>
      <c r="G82" s="1">
        <v>30000</v>
      </c>
      <c r="H82" s="1">
        <v>13801</v>
      </c>
      <c r="I82" s="1">
        <v>30000</v>
      </c>
      <c r="J82">
        <v>13319</v>
      </c>
      <c r="K82" s="15">
        <v>0.68700000000000006</v>
      </c>
      <c r="M82" s="8">
        <f t="shared" si="6"/>
        <v>0</v>
      </c>
      <c r="N82" s="8">
        <f t="shared" si="7"/>
        <v>1.9295742923642916</v>
      </c>
      <c r="O82" s="8">
        <f t="shared" si="8"/>
        <v>3.6188903070801111</v>
      </c>
      <c r="P82" s="8">
        <f t="shared" si="9"/>
        <v>0</v>
      </c>
    </row>
    <row r="83" spans="1:16" ht="16.7">
      <c r="A83" s="36" t="s">
        <v>170</v>
      </c>
      <c r="B83" s="5" t="s">
        <v>81</v>
      </c>
      <c r="C83" s="5">
        <f t="shared" si="5"/>
        <v>13231</v>
      </c>
      <c r="D83" s="5">
        <v>13231</v>
      </c>
      <c r="E83" s="5">
        <v>9.4E-2</v>
      </c>
      <c r="F83" s="1">
        <v>13422</v>
      </c>
      <c r="G83" s="1">
        <v>30000</v>
      </c>
      <c r="H83" s="1">
        <v>13611</v>
      </c>
      <c r="I83" s="1">
        <v>30000</v>
      </c>
      <c r="J83">
        <v>13231</v>
      </c>
      <c r="K83" s="15">
        <v>3.1559999999999997</v>
      </c>
      <c r="M83" s="8">
        <f t="shared" si="6"/>
        <v>0</v>
      </c>
      <c r="N83" s="8">
        <f t="shared" si="7"/>
        <v>1.4435794724510618</v>
      </c>
      <c r="O83" s="8">
        <f t="shared" si="8"/>
        <v>2.8720429294837881</v>
      </c>
      <c r="P83" s="8">
        <f t="shared" si="9"/>
        <v>0</v>
      </c>
    </row>
    <row r="84" spans="1:16" ht="16.7">
      <c r="A84" s="36" t="s">
        <v>170</v>
      </c>
      <c r="B84" s="5" t="s">
        <v>82</v>
      </c>
      <c r="C84" s="5">
        <f t="shared" si="5"/>
        <v>13194</v>
      </c>
      <c r="D84" s="5">
        <v>13194</v>
      </c>
      <c r="E84" s="5">
        <v>7.8E-2</v>
      </c>
      <c r="F84" s="1">
        <v>13303</v>
      </c>
      <c r="G84" s="1">
        <v>30000</v>
      </c>
      <c r="H84" s="1">
        <v>13612</v>
      </c>
      <c r="I84" s="1">
        <v>30000</v>
      </c>
      <c r="J84">
        <v>13194</v>
      </c>
      <c r="K84" s="15">
        <v>1.968</v>
      </c>
      <c r="M84" s="8">
        <f t="shared" si="6"/>
        <v>0</v>
      </c>
      <c r="N84" s="8">
        <f t="shared" si="7"/>
        <v>0.826133090798848</v>
      </c>
      <c r="O84" s="8">
        <f t="shared" si="8"/>
        <v>3.1681067151735638</v>
      </c>
      <c r="P84" s="8">
        <f t="shared" si="9"/>
        <v>0</v>
      </c>
    </row>
    <row r="85" spans="1:16" ht="16.7">
      <c r="A85" s="36" t="s">
        <v>170</v>
      </c>
      <c r="B85" s="5" t="s">
        <v>83</v>
      </c>
      <c r="C85" s="5">
        <f t="shared" si="5"/>
        <v>13174</v>
      </c>
      <c r="D85" s="5">
        <v>13174</v>
      </c>
      <c r="E85" s="5">
        <v>0.11</v>
      </c>
      <c r="F85" s="1">
        <v>13410</v>
      </c>
      <c r="G85" s="1">
        <v>30000</v>
      </c>
      <c r="H85" s="1">
        <v>13590</v>
      </c>
      <c r="I85" s="1">
        <v>30000</v>
      </c>
      <c r="J85">
        <v>13174</v>
      </c>
      <c r="K85" s="15">
        <v>3.36</v>
      </c>
      <c r="M85" s="8">
        <f t="shared" si="6"/>
        <v>0</v>
      </c>
      <c r="N85" s="8">
        <f t="shared" si="7"/>
        <v>1.7914073174434493</v>
      </c>
      <c r="O85" s="8">
        <f t="shared" si="8"/>
        <v>3.1577349324426898</v>
      </c>
      <c r="P85" s="8">
        <f t="shared" si="9"/>
        <v>0</v>
      </c>
    </row>
    <row r="86" spans="1:16" ht="16.7">
      <c r="A86" s="36" t="s">
        <v>170</v>
      </c>
      <c r="B86" s="5" t="s">
        <v>84</v>
      </c>
      <c r="C86" s="5">
        <f t="shared" si="5"/>
        <v>13178</v>
      </c>
      <c r="D86" s="5">
        <v>13178</v>
      </c>
      <c r="E86" s="5">
        <v>9.4E-2</v>
      </c>
      <c r="F86" s="1">
        <v>13392</v>
      </c>
      <c r="G86" s="1">
        <v>30000</v>
      </c>
      <c r="H86" s="1">
        <v>13499</v>
      </c>
      <c r="I86" s="1">
        <v>30000</v>
      </c>
      <c r="J86">
        <v>13178</v>
      </c>
      <c r="K86" s="15">
        <v>1.5</v>
      </c>
      <c r="M86" s="8">
        <f t="shared" si="6"/>
        <v>0</v>
      </c>
      <c r="N86" s="8">
        <f t="shared" si="7"/>
        <v>1.6239186522992868</v>
      </c>
      <c r="O86" s="8">
        <f t="shared" si="8"/>
        <v>2.4358779784489299</v>
      </c>
      <c r="P86" s="8">
        <f t="shared" si="9"/>
        <v>0</v>
      </c>
    </row>
    <row r="87" spans="1:16" ht="16.7">
      <c r="A87" s="36" t="s">
        <v>170</v>
      </c>
      <c r="B87" s="5" t="s">
        <v>85</v>
      </c>
      <c r="C87" s="5">
        <f t="shared" si="5"/>
        <v>13328</v>
      </c>
      <c r="D87" s="5">
        <v>13328</v>
      </c>
      <c r="E87" s="5">
        <v>7.8E-2</v>
      </c>
      <c r="F87" s="1">
        <v>13599</v>
      </c>
      <c r="G87" s="1">
        <v>30000</v>
      </c>
      <c r="H87" s="1">
        <v>13740</v>
      </c>
      <c r="I87" s="1">
        <v>30000</v>
      </c>
      <c r="J87">
        <v>13328</v>
      </c>
      <c r="K87" s="15">
        <v>1.375</v>
      </c>
      <c r="M87" s="8">
        <f t="shared" si="6"/>
        <v>0</v>
      </c>
      <c r="N87" s="8">
        <f t="shared" si="7"/>
        <v>2.0333133253301319</v>
      </c>
      <c r="O87" s="8">
        <f t="shared" si="8"/>
        <v>3.091236494597839</v>
      </c>
      <c r="P87" s="8">
        <f t="shared" si="9"/>
        <v>0</v>
      </c>
    </row>
    <row r="88" spans="1:16" ht="16.7">
      <c r="A88" s="36" t="s">
        <v>170</v>
      </c>
      <c r="B88" s="5" t="s">
        <v>86</v>
      </c>
      <c r="C88" s="5">
        <f t="shared" si="5"/>
        <v>13536</v>
      </c>
      <c r="D88" s="5">
        <v>13536</v>
      </c>
      <c r="E88" s="5">
        <v>0.109</v>
      </c>
      <c r="F88" s="1">
        <v>13828</v>
      </c>
      <c r="G88" s="1">
        <v>30000</v>
      </c>
      <c r="H88" s="1">
        <v>13885</v>
      </c>
      <c r="I88" s="1">
        <v>30000</v>
      </c>
      <c r="J88">
        <v>13536</v>
      </c>
      <c r="K88" s="15">
        <v>4.4370000000000003</v>
      </c>
      <c r="M88" s="8">
        <f t="shared" si="6"/>
        <v>0</v>
      </c>
      <c r="N88" s="8">
        <f t="shared" si="7"/>
        <v>2.1572104018912528</v>
      </c>
      <c r="O88" s="8">
        <f t="shared" si="8"/>
        <v>2.5783096926713949</v>
      </c>
      <c r="P88" s="8">
        <f t="shared" si="9"/>
        <v>0</v>
      </c>
    </row>
    <row r="89" spans="1:16" ht="16.7">
      <c r="A89" s="36" t="s">
        <v>170</v>
      </c>
      <c r="B89" s="5" t="s">
        <v>87</v>
      </c>
      <c r="C89" s="5">
        <f t="shared" si="5"/>
        <v>13648</v>
      </c>
      <c r="D89" s="5">
        <v>13648</v>
      </c>
      <c r="E89" s="5">
        <v>9.2999999999999999E-2</v>
      </c>
      <c r="F89" s="1">
        <v>13824</v>
      </c>
      <c r="G89" s="1">
        <v>30000</v>
      </c>
      <c r="H89" s="1">
        <v>14046</v>
      </c>
      <c r="I89" s="1">
        <v>30000</v>
      </c>
      <c r="J89">
        <v>13648</v>
      </c>
      <c r="K89" s="15">
        <v>0.84299999999999997</v>
      </c>
      <c r="M89" s="8">
        <f t="shared" si="6"/>
        <v>0</v>
      </c>
      <c r="N89" s="8">
        <f t="shared" si="7"/>
        <v>1.2895662368112544</v>
      </c>
      <c r="O89" s="8">
        <f t="shared" si="8"/>
        <v>2.9161781946072685</v>
      </c>
      <c r="P89" s="8">
        <f t="shared" si="9"/>
        <v>0</v>
      </c>
    </row>
    <row r="90" spans="1:16" ht="16.7">
      <c r="A90" s="36" t="s">
        <v>170</v>
      </c>
      <c r="B90" s="5" t="s">
        <v>88</v>
      </c>
      <c r="C90" s="5">
        <f t="shared" si="5"/>
        <v>13483</v>
      </c>
      <c r="D90" s="5">
        <v>13483</v>
      </c>
      <c r="E90" s="5">
        <v>9.2999999999999999E-2</v>
      </c>
      <c r="F90" s="1">
        <v>13739</v>
      </c>
      <c r="G90" s="1">
        <v>30000</v>
      </c>
      <c r="H90" s="1">
        <v>13856</v>
      </c>
      <c r="I90" s="1">
        <v>30000</v>
      </c>
      <c r="J90">
        <v>13483</v>
      </c>
      <c r="K90" s="15">
        <v>2.3580000000000001</v>
      </c>
      <c r="M90" s="8">
        <f t="shared" si="6"/>
        <v>0</v>
      </c>
      <c r="N90" s="8">
        <f t="shared" si="7"/>
        <v>1.8986872357783877</v>
      </c>
      <c r="O90" s="8">
        <f t="shared" si="8"/>
        <v>2.7664466365052287</v>
      </c>
      <c r="P90" s="8">
        <f t="shared" si="9"/>
        <v>0</v>
      </c>
    </row>
    <row r="91" spans="1:16" ht="16.7">
      <c r="A91" s="36" t="s">
        <v>170</v>
      </c>
      <c r="B91" s="5" t="s">
        <v>89</v>
      </c>
      <c r="C91" s="5">
        <f t="shared" si="5"/>
        <v>13550</v>
      </c>
      <c r="D91" s="5">
        <v>13550</v>
      </c>
      <c r="E91" s="5">
        <v>7.8E-2</v>
      </c>
      <c r="F91" s="1">
        <v>13787</v>
      </c>
      <c r="G91" s="1">
        <v>30000</v>
      </c>
      <c r="H91" s="1">
        <v>13927</v>
      </c>
      <c r="I91" s="1">
        <v>30000</v>
      </c>
      <c r="J91">
        <v>13550</v>
      </c>
      <c r="K91" s="15">
        <v>2.6869999999999998</v>
      </c>
      <c r="M91" s="8">
        <f t="shared" si="6"/>
        <v>0</v>
      </c>
      <c r="N91" s="8">
        <f t="shared" si="7"/>
        <v>1.7490774907749078</v>
      </c>
      <c r="O91" s="8">
        <f t="shared" si="8"/>
        <v>2.7822878228782288</v>
      </c>
      <c r="P91" s="8">
        <f t="shared" si="9"/>
        <v>0</v>
      </c>
    </row>
    <row r="92" spans="1:16" ht="16.7">
      <c r="A92" s="36" t="s">
        <v>171</v>
      </c>
      <c r="B92" s="5" t="s">
        <v>90</v>
      </c>
      <c r="C92" s="5">
        <f t="shared" si="5"/>
        <v>20195</v>
      </c>
      <c r="D92" s="5">
        <v>20198</v>
      </c>
      <c r="E92" s="5">
        <v>0.5</v>
      </c>
      <c r="F92" s="1">
        <v>20871</v>
      </c>
      <c r="G92" s="1">
        <v>30000</v>
      </c>
      <c r="H92" s="1">
        <v>21139</v>
      </c>
      <c r="I92" s="1">
        <v>30000</v>
      </c>
      <c r="J92">
        <v>20195</v>
      </c>
      <c r="K92" s="15">
        <v>1.9530000000000001</v>
      </c>
      <c r="M92" s="8">
        <f t="shared" si="6"/>
        <v>1.4855162168853677E-2</v>
      </c>
      <c r="N92" s="8">
        <f t="shared" si="7"/>
        <v>3.3473632087150285</v>
      </c>
      <c r="O92" s="8">
        <f t="shared" si="8"/>
        <v>4.6744243624659569</v>
      </c>
      <c r="P92" s="8">
        <f t="shared" si="9"/>
        <v>0</v>
      </c>
    </row>
    <row r="93" spans="1:16" ht="16.7">
      <c r="A93" s="36" t="s">
        <v>171</v>
      </c>
      <c r="B93" s="5" t="s">
        <v>91</v>
      </c>
      <c r="C93" s="5">
        <f t="shared" si="5"/>
        <v>19907</v>
      </c>
      <c r="D93" s="5">
        <v>19915</v>
      </c>
      <c r="E93" s="5">
        <v>0.53100000000000003</v>
      </c>
      <c r="F93" s="1">
        <v>20585</v>
      </c>
      <c r="G93" s="1">
        <v>30000</v>
      </c>
      <c r="H93" s="1">
        <v>20979</v>
      </c>
      <c r="I93" s="1">
        <v>30000</v>
      </c>
      <c r="J93">
        <v>19907</v>
      </c>
      <c r="K93" s="15">
        <v>6.093</v>
      </c>
      <c r="M93" s="8">
        <f t="shared" si="6"/>
        <v>4.0186868940573668E-2</v>
      </c>
      <c r="N93" s="8">
        <f t="shared" si="7"/>
        <v>3.4058371427136183</v>
      </c>
      <c r="O93" s="8">
        <f t="shared" si="8"/>
        <v>5.3850404380368717</v>
      </c>
      <c r="P93" s="8">
        <f t="shared" si="9"/>
        <v>0</v>
      </c>
    </row>
    <row r="94" spans="1:16" ht="16.7">
      <c r="A94" s="36" t="s">
        <v>171</v>
      </c>
      <c r="B94" s="5" t="s">
        <v>92</v>
      </c>
      <c r="C94" s="5">
        <f t="shared" si="5"/>
        <v>20179</v>
      </c>
      <c r="D94" s="5">
        <v>20795</v>
      </c>
      <c r="E94" s="5">
        <v>0.90600000000000003</v>
      </c>
      <c r="F94" s="1">
        <v>20753</v>
      </c>
      <c r="G94" s="1">
        <v>30000</v>
      </c>
      <c r="H94" s="1">
        <v>21252</v>
      </c>
      <c r="I94" s="1">
        <v>30000</v>
      </c>
      <c r="J94">
        <v>20179</v>
      </c>
      <c r="K94" s="15">
        <v>16.155999999999999</v>
      </c>
      <c r="M94" s="8">
        <f t="shared" si="6"/>
        <v>3.0526785271817234</v>
      </c>
      <c r="N94" s="8">
        <f t="shared" si="7"/>
        <v>2.8445413548738787</v>
      </c>
      <c r="O94" s="8">
        <f t="shared" si="8"/>
        <v>5.3174091877694636</v>
      </c>
      <c r="P94" s="8">
        <f t="shared" si="9"/>
        <v>0</v>
      </c>
    </row>
    <row r="95" spans="1:16" ht="16.7">
      <c r="A95" s="36" t="s">
        <v>171</v>
      </c>
      <c r="B95" s="5" t="s">
        <v>93</v>
      </c>
      <c r="C95" s="5">
        <f t="shared" si="5"/>
        <v>20109</v>
      </c>
      <c r="D95" s="5">
        <v>20125</v>
      </c>
      <c r="E95" s="5">
        <v>0.71799999999999997</v>
      </c>
      <c r="F95" s="1">
        <v>20778</v>
      </c>
      <c r="G95" s="1">
        <v>30000</v>
      </c>
      <c r="H95" s="1">
        <v>21127</v>
      </c>
      <c r="I95" s="1">
        <v>30000</v>
      </c>
      <c r="J95">
        <v>20109</v>
      </c>
      <c r="K95" s="15">
        <v>2.968</v>
      </c>
      <c r="M95" s="8">
        <f t="shared" si="6"/>
        <v>7.9566363319906505E-2</v>
      </c>
      <c r="N95" s="8">
        <f t="shared" si="7"/>
        <v>3.3268685663135908</v>
      </c>
      <c r="O95" s="8">
        <f t="shared" si="8"/>
        <v>5.0624098662290518</v>
      </c>
      <c r="P95" s="8">
        <f t="shared" si="9"/>
        <v>0</v>
      </c>
    </row>
    <row r="96" spans="1:16" ht="16.7">
      <c r="A96" s="36" t="s">
        <v>171</v>
      </c>
      <c r="B96" s="5" t="s">
        <v>94</v>
      </c>
      <c r="C96" s="5">
        <f t="shared" si="5"/>
        <v>20137</v>
      </c>
      <c r="D96" s="5">
        <v>20148</v>
      </c>
      <c r="E96" s="5">
        <v>0.65600000000000003</v>
      </c>
      <c r="F96" s="1">
        <v>20791</v>
      </c>
      <c r="G96" s="1">
        <v>30000</v>
      </c>
      <c r="H96" s="1">
        <v>21084</v>
      </c>
      <c r="I96" s="1">
        <v>30000</v>
      </c>
      <c r="J96">
        <v>20137</v>
      </c>
      <c r="K96" s="15">
        <v>10.468</v>
      </c>
      <c r="M96" s="8">
        <f t="shared" si="6"/>
        <v>5.4625813179718923E-2</v>
      </c>
      <c r="N96" s="8">
        <f t="shared" si="7"/>
        <v>3.2477528926851074</v>
      </c>
      <c r="O96" s="8">
        <f t="shared" si="8"/>
        <v>4.7027859164721662</v>
      </c>
      <c r="P96" s="8">
        <f t="shared" si="9"/>
        <v>0</v>
      </c>
    </row>
    <row r="97" spans="1:16" ht="16.7">
      <c r="A97" s="36" t="s">
        <v>171</v>
      </c>
      <c r="B97" s="5" t="s">
        <v>95</v>
      </c>
      <c r="C97" s="5">
        <f t="shared" si="5"/>
        <v>19832</v>
      </c>
      <c r="D97" s="5">
        <v>19832</v>
      </c>
      <c r="E97" s="5">
        <v>0.5</v>
      </c>
      <c r="F97" s="1">
        <v>20577</v>
      </c>
      <c r="G97" s="1">
        <v>30000</v>
      </c>
      <c r="H97" s="1">
        <v>20770</v>
      </c>
      <c r="I97" s="1">
        <v>30000</v>
      </c>
      <c r="J97">
        <v>19832</v>
      </c>
      <c r="K97" s="15">
        <v>2.6869999999999998</v>
      </c>
      <c r="M97" s="8">
        <f t="shared" si="6"/>
        <v>0</v>
      </c>
      <c r="N97" s="8">
        <f t="shared" si="7"/>
        <v>3.7565550625252118</v>
      </c>
      <c r="O97" s="8">
        <f t="shared" si="8"/>
        <v>4.7297297297297298</v>
      </c>
      <c r="P97" s="8">
        <f t="shared" si="9"/>
        <v>0</v>
      </c>
    </row>
    <row r="98" spans="1:16" ht="16.7">
      <c r="A98" s="36" t="s">
        <v>171</v>
      </c>
      <c r="B98" s="5" t="s">
        <v>96</v>
      </c>
      <c r="C98" s="5">
        <f t="shared" si="5"/>
        <v>20330</v>
      </c>
      <c r="D98" s="5">
        <v>20330</v>
      </c>
      <c r="E98" s="5">
        <v>0.54700000000000004</v>
      </c>
      <c r="F98" s="1">
        <v>20871</v>
      </c>
      <c r="G98" s="1">
        <v>30000</v>
      </c>
      <c r="H98" s="1">
        <v>21387</v>
      </c>
      <c r="I98" s="1">
        <v>30000</v>
      </c>
      <c r="J98">
        <v>20330</v>
      </c>
      <c r="K98" s="15">
        <v>2.7970000000000002</v>
      </c>
      <c r="M98" s="8">
        <f t="shared" si="6"/>
        <v>0</v>
      </c>
      <c r="N98" s="8">
        <f t="shared" si="7"/>
        <v>2.661091982292179</v>
      </c>
      <c r="O98" s="8">
        <f t="shared" si="8"/>
        <v>5.1992129857353664</v>
      </c>
      <c r="P98" s="8">
        <f t="shared" si="9"/>
        <v>0</v>
      </c>
    </row>
    <row r="99" spans="1:16" ht="16.7">
      <c r="A99" s="36" t="s">
        <v>171</v>
      </c>
      <c r="B99" s="5" t="s">
        <v>97</v>
      </c>
      <c r="C99" s="5">
        <f t="shared" si="5"/>
        <v>20200</v>
      </c>
      <c r="D99" s="5">
        <v>20202</v>
      </c>
      <c r="E99" s="5">
        <v>0.5</v>
      </c>
      <c r="F99" s="1">
        <v>20786</v>
      </c>
      <c r="G99" s="1">
        <v>30000</v>
      </c>
      <c r="H99" s="1">
        <v>21075</v>
      </c>
      <c r="I99" s="1">
        <v>30031</v>
      </c>
      <c r="J99">
        <v>20200</v>
      </c>
      <c r="K99" s="15">
        <v>7.5780000000000003</v>
      </c>
      <c r="M99" s="8">
        <f t="shared" si="6"/>
        <v>9.9009900990099011E-3</v>
      </c>
      <c r="N99" s="8">
        <f t="shared" si="7"/>
        <v>2.9009900990099013</v>
      </c>
      <c r="O99" s="8">
        <f t="shared" si="8"/>
        <v>4.3316831683168315</v>
      </c>
      <c r="P99" s="8">
        <f t="shared" si="9"/>
        <v>0</v>
      </c>
    </row>
    <row r="100" spans="1:16" ht="16.7">
      <c r="A100" s="36" t="s">
        <v>171</v>
      </c>
      <c r="B100" s="5" t="s">
        <v>98</v>
      </c>
      <c r="C100" s="5">
        <f t="shared" si="5"/>
        <v>19994</v>
      </c>
      <c r="D100" s="5">
        <v>19994</v>
      </c>
      <c r="E100" s="5">
        <v>0.54700000000000004</v>
      </c>
      <c r="F100" s="1">
        <v>20620</v>
      </c>
      <c r="G100" s="1">
        <v>30000</v>
      </c>
      <c r="H100" s="1">
        <v>20983</v>
      </c>
      <c r="I100" s="1">
        <v>30000</v>
      </c>
      <c r="J100">
        <v>19994</v>
      </c>
      <c r="K100" s="15">
        <v>3.718</v>
      </c>
      <c r="M100" s="8">
        <f t="shared" si="6"/>
        <v>0</v>
      </c>
      <c r="N100" s="8">
        <f t="shared" si="7"/>
        <v>3.1309392817845354</v>
      </c>
      <c r="O100" s="8">
        <f t="shared" si="8"/>
        <v>4.9464839451835552</v>
      </c>
      <c r="P100" s="8">
        <f t="shared" si="9"/>
        <v>0</v>
      </c>
    </row>
    <row r="101" spans="1:16" ht="16.7">
      <c r="A101" s="36" t="s">
        <v>171</v>
      </c>
      <c r="B101" s="5" t="s">
        <v>99</v>
      </c>
      <c r="C101" s="5">
        <f t="shared" si="5"/>
        <v>20170</v>
      </c>
      <c r="D101" s="5">
        <v>20170</v>
      </c>
      <c r="E101" s="5">
        <v>0.54700000000000004</v>
      </c>
      <c r="F101" s="1">
        <v>20690</v>
      </c>
      <c r="G101" s="1">
        <v>30000</v>
      </c>
      <c r="H101" s="1">
        <v>21277</v>
      </c>
      <c r="I101" s="1">
        <v>30000</v>
      </c>
      <c r="J101">
        <v>20170</v>
      </c>
      <c r="K101" s="15">
        <v>2.0619999999999998</v>
      </c>
      <c r="M101" s="8">
        <f t="shared" si="6"/>
        <v>0</v>
      </c>
      <c r="N101" s="8">
        <f t="shared" si="7"/>
        <v>2.5780862667327717</v>
      </c>
      <c r="O101" s="8">
        <f t="shared" si="8"/>
        <v>5.4883490332176503</v>
      </c>
      <c r="P101" s="8">
        <f t="shared" si="9"/>
        <v>0</v>
      </c>
    </row>
    <row r="102" spans="1:16" ht="16.7">
      <c r="A102" s="36" t="s">
        <v>172</v>
      </c>
      <c r="B102" s="5" t="s">
        <v>100</v>
      </c>
      <c r="C102" s="5">
        <f t="shared" si="5"/>
        <v>24955</v>
      </c>
      <c r="D102" s="5">
        <v>24973</v>
      </c>
      <c r="E102" s="5">
        <v>1.2190000000000001</v>
      </c>
      <c r="F102" s="1">
        <v>25510</v>
      </c>
      <c r="G102" s="1">
        <v>60000</v>
      </c>
      <c r="H102" s="1">
        <v>25971</v>
      </c>
      <c r="I102" s="1">
        <v>60000</v>
      </c>
      <c r="J102">
        <v>24955</v>
      </c>
      <c r="K102" s="15">
        <v>17.359000000000002</v>
      </c>
      <c r="M102" s="8">
        <f t="shared" si="6"/>
        <v>7.21298337006612E-2</v>
      </c>
      <c r="N102" s="8">
        <f t="shared" si="7"/>
        <v>2.2240032057703867</v>
      </c>
      <c r="O102" s="8">
        <f t="shared" si="8"/>
        <v>4.0713283911039868</v>
      </c>
      <c r="P102" s="8">
        <f t="shared" si="9"/>
        <v>0</v>
      </c>
    </row>
    <row r="103" spans="1:16" ht="16.7">
      <c r="A103" s="36" t="s">
        <v>172</v>
      </c>
      <c r="B103" s="5" t="s">
        <v>101</v>
      </c>
      <c r="C103" s="5">
        <f t="shared" si="5"/>
        <v>25340</v>
      </c>
      <c r="D103" s="5">
        <v>25359</v>
      </c>
      <c r="E103" s="5">
        <v>0.65700000000000003</v>
      </c>
      <c r="F103" s="1">
        <v>25981</v>
      </c>
      <c r="G103" s="1">
        <v>60000</v>
      </c>
      <c r="H103" s="1">
        <v>26438</v>
      </c>
      <c r="I103" s="1">
        <v>60000</v>
      </c>
      <c r="J103">
        <v>25340</v>
      </c>
      <c r="K103" s="15">
        <v>8.9220000000000006</v>
      </c>
      <c r="M103" s="8">
        <f t="shared" si="6"/>
        <v>7.4980268350434101E-2</v>
      </c>
      <c r="N103" s="8">
        <f t="shared" si="7"/>
        <v>2.5295974743488556</v>
      </c>
      <c r="O103" s="8">
        <f t="shared" si="8"/>
        <v>4.3330702446724541</v>
      </c>
      <c r="P103" s="8">
        <f t="shared" si="9"/>
        <v>0</v>
      </c>
    </row>
    <row r="104" spans="1:16" ht="16.7">
      <c r="A104" s="36" t="s">
        <v>172</v>
      </c>
      <c r="B104" s="5" t="s">
        <v>102</v>
      </c>
      <c r="C104" s="5">
        <f t="shared" si="5"/>
        <v>25115</v>
      </c>
      <c r="D104" s="5">
        <v>25125</v>
      </c>
      <c r="E104" s="5">
        <v>0.86</v>
      </c>
      <c r="F104" s="1">
        <v>25685</v>
      </c>
      <c r="G104" s="1">
        <v>60000</v>
      </c>
      <c r="H104" s="1">
        <v>26168</v>
      </c>
      <c r="I104" s="1">
        <v>60000</v>
      </c>
      <c r="J104">
        <v>25115</v>
      </c>
      <c r="K104" s="15">
        <v>6.2190000000000003</v>
      </c>
      <c r="M104" s="8">
        <f t="shared" si="6"/>
        <v>3.9816842524387816E-2</v>
      </c>
      <c r="N104" s="8">
        <f t="shared" si="7"/>
        <v>2.2695600238901057</v>
      </c>
      <c r="O104" s="8">
        <f t="shared" si="8"/>
        <v>4.1927135178180368</v>
      </c>
      <c r="P104" s="8">
        <f t="shared" si="9"/>
        <v>0</v>
      </c>
    </row>
    <row r="105" spans="1:16" ht="16.7">
      <c r="A105" s="36" t="s">
        <v>172</v>
      </c>
      <c r="B105" s="5" t="s">
        <v>103</v>
      </c>
      <c r="C105" s="5">
        <f t="shared" si="5"/>
        <v>25217</v>
      </c>
      <c r="D105" s="5">
        <v>25217</v>
      </c>
      <c r="E105" s="5">
        <v>0.59399999999999997</v>
      </c>
      <c r="F105" s="1">
        <v>25719</v>
      </c>
      <c r="G105" s="1">
        <v>60000</v>
      </c>
      <c r="H105" s="1">
        <v>26296</v>
      </c>
      <c r="I105" s="1">
        <v>60000</v>
      </c>
      <c r="J105">
        <v>25217</v>
      </c>
      <c r="K105" s="15">
        <v>5.4370000000000003</v>
      </c>
      <c r="M105" s="8">
        <f t="shared" si="6"/>
        <v>0</v>
      </c>
      <c r="N105" s="8">
        <f t="shared" si="7"/>
        <v>1.9907205456636397</v>
      </c>
      <c r="O105" s="8">
        <f t="shared" si="8"/>
        <v>4.2788594995439588</v>
      </c>
      <c r="P105" s="8">
        <f t="shared" si="9"/>
        <v>0</v>
      </c>
    </row>
    <row r="106" spans="1:16" ht="16.7">
      <c r="A106" s="36" t="s">
        <v>172</v>
      </c>
      <c r="B106" s="5" t="s">
        <v>104</v>
      </c>
      <c r="C106" s="5">
        <f t="shared" si="5"/>
        <v>25054</v>
      </c>
      <c r="D106" s="5">
        <v>25133</v>
      </c>
      <c r="E106" s="5">
        <v>1.5309999999999999</v>
      </c>
      <c r="F106" s="1">
        <v>25605</v>
      </c>
      <c r="G106" s="1">
        <v>60000</v>
      </c>
      <c r="H106" s="1">
        <v>26005</v>
      </c>
      <c r="I106" s="1">
        <v>60000</v>
      </c>
      <c r="J106">
        <v>25054</v>
      </c>
      <c r="K106" s="15">
        <v>16.437000000000001</v>
      </c>
      <c r="M106" s="8">
        <f t="shared" si="6"/>
        <v>0.31531891115191191</v>
      </c>
      <c r="N106" s="8">
        <f t="shared" si="7"/>
        <v>2.1992496208190309</v>
      </c>
      <c r="O106" s="8">
        <f t="shared" si="8"/>
        <v>3.7958010696894711</v>
      </c>
      <c r="P106" s="8">
        <f t="shared" si="9"/>
        <v>0</v>
      </c>
    </row>
    <row r="107" spans="1:16" ht="16.7">
      <c r="A107" s="36" t="s">
        <v>172</v>
      </c>
      <c r="B107" s="5" t="s">
        <v>105</v>
      </c>
      <c r="C107" s="5">
        <f t="shared" si="5"/>
        <v>25119</v>
      </c>
      <c r="D107" s="5">
        <v>25127</v>
      </c>
      <c r="E107" s="5">
        <v>1.359</v>
      </c>
      <c r="F107" s="1">
        <v>25690</v>
      </c>
      <c r="G107" s="1">
        <v>60000</v>
      </c>
      <c r="H107" s="1">
        <v>26183</v>
      </c>
      <c r="I107" s="1">
        <v>60000</v>
      </c>
      <c r="J107">
        <v>25119</v>
      </c>
      <c r="K107" s="15">
        <v>10.045999999999999</v>
      </c>
      <c r="M107" s="8">
        <f t="shared" si="6"/>
        <v>3.1848401608344283E-2</v>
      </c>
      <c r="N107" s="8">
        <f t="shared" si="7"/>
        <v>2.2731796647955731</v>
      </c>
      <c r="O107" s="8">
        <f t="shared" si="8"/>
        <v>4.2358374139097901</v>
      </c>
      <c r="P107" s="8">
        <f t="shared" si="9"/>
        <v>0</v>
      </c>
    </row>
    <row r="108" spans="1:16" ht="16.7">
      <c r="A108" s="36" t="s">
        <v>172</v>
      </c>
      <c r="B108" s="5" t="s">
        <v>106</v>
      </c>
      <c r="C108" s="5">
        <f t="shared" si="5"/>
        <v>25367</v>
      </c>
      <c r="D108" s="5">
        <v>25375</v>
      </c>
      <c r="E108" s="5">
        <v>0.68799999999999994</v>
      </c>
      <c r="F108" s="1">
        <v>25931</v>
      </c>
      <c r="G108" s="1">
        <v>60000</v>
      </c>
      <c r="H108" s="1">
        <v>26466</v>
      </c>
      <c r="I108" s="1">
        <v>60000</v>
      </c>
      <c r="J108">
        <v>25367</v>
      </c>
      <c r="K108" s="15">
        <v>6.609</v>
      </c>
      <c r="M108" s="8">
        <f t="shared" si="6"/>
        <v>3.1537036307013044E-2</v>
      </c>
      <c r="N108" s="8">
        <f t="shared" si="7"/>
        <v>2.2233610596444202</v>
      </c>
      <c r="O108" s="8">
        <f t="shared" si="8"/>
        <v>4.3324003626759175</v>
      </c>
      <c r="P108" s="8">
        <f t="shared" si="9"/>
        <v>0</v>
      </c>
    </row>
    <row r="109" spans="1:16" ht="16.7">
      <c r="A109" s="36" t="s">
        <v>172</v>
      </c>
      <c r="B109" s="5" t="s">
        <v>107</v>
      </c>
      <c r="C109" s="5">
        <f t="shared" si="5"/>
        <v>25225</v>
      </c>
      <c r="D109" s="5">
        <v>25226</v>
      </c>
      <c r="E109" s="5">
        <v>0.65600000000000003</v>
      </c>
      <c r="F109" s="1">
        <v>25772</v>
      </c>
      <c r="G109" s="1">
        <v>60000</v>
      </c>
      <c r="H109" s="1">
        <v>26212</v>
      </c>
      <c r="I109" s="1">
        <v>60000</v>
      </c>
      <c r="J109">
        <v>25225</v>
      </c>
      <c r="K109" s="15">
        <v>5.0459999999999994</v>
      </c>
      <c r="M109" s="8">
        <f t="shared" si="6"/>
        <v>3.9643211100099107E-3</v>
      </c>
      <c r="N109" s="8">
        <f t="shared" si="7"/>
        <v>2.168483647175421</v>
      </c>
      <c r="O109" s="8">
        <f t="shared" si="8"/>
        <v>3.9127849355797819</v>
      </c>
      <c r="P109" s="8">
        <f t="shared" si="9"/>
        <v>0</v>
      </c>
    </row>
    <row r="110" spans="1:16" ht="16.7">
      <c r="A110" s="36" t="s">
        <v>172</v>
      </c>
      <c r="B110" s="5" t="s">
        <v>108</v>
      </c>
      <c r="C110" s="5">
        <f t="shared" si="5"/>
        <v>25208</v>
      </c>
      <c r="D110" s="5">
        <v>25208</v>
      </c>
      <c r="E110" s="5">
        <v>0.53100000000000003</v>
      </c>
      <c r="F110" s="1">
        <v>25736</v>
      </c>
      <c r="G110" s="1">
        <v>60000</v>
      </c>
      <c r="H110" s="1">
        <v>26099</v>
      </c>
      <c r="I110" s="1">
        <v>60016</v>
      </c>
      <c r="J110">
        <v>25208</v>
      </c>
      <c r="K110" s="15">
        <v>5.3739999999999997</v>
      </c>
      <c r="M110" s="8">
        <f t="shared" si="6"/>
        <v>0</v>
      </c>
      <c r="N110" s="8">
        <f t="shared" si="7"/>
        <v>2.0945731513805144</v>
      </c>
      <c r="O110" s="8">
        <f t="shared" si="8"/>
        <v>3.534592192954618</v>
      </c>
      <c r="P110" s="8">
        <f t="shared" si="9"/>
        <v>0</v>
      </c>
    </row>
    <row r="111" spans="1:16" ht="16.7">
      <c r="A111" s="36" t="s">
        <v>172</v>
      </c>
      <c r="B111" s="5" t="s">
        <v>109</v>
      </c>
      <c r="C111" s="5">
        <f t="shared" si="5"/>
        <v>25228</v>
      </c>
      <c r="D111" s="5">
        <v>25254</v>
      </c>
      <c r="E111" s="5">
        <v>0.53100000000000003</v>
      </c>
      <c r="F111" s="1">
        <v>25844</v>
      </c>
      <c r="G111" s="1">
        <v>60000</v>
      </c>
      <c r="H111" s="1">
        <v>26209</v>
      </c>
      <c r="I111" s="1">
        <v>60000</v>
      </c>
      <c r="J111">
        <v>25228</v>
      </c>
      <c r="K111" s="15">
        <v>2.952</v>
      </c>
      <c r="M111" s="8">
        <f t="shared" si="6"/>
        <v>0.10306009196131283</v>
      </c>
      <c r="N111" s="8">
        <f t="shared" si="7"/>
        <v>2.4417314095449503</v>
      </c>
      <c r="O111" s="8">
        <f t="shared" si="8"/>
        <v>3.8885365466941488</v>
      </c>
      <c r="P111" s="8">
        <f t="shared" si="9"/>
        <v>0</v>
      </c>
    </row>
    <row r="112" spans="1:16" ht="17" thickBot="1">
      <c r="A112" s="37" t="s">
        <v>297</v>
      </c>
      <c r="B112" s="5" t="s">
        <v>110</v>
      </c>
      <c r="C112" s="5">
        <f t="shared" si="5"/>
        <v>59571</v>
      </c>
      <c r="D112" s="5">
        <v>59571</v>
      </c>
      <c r="E112" s="5">
        <v>4.9219999999999997</v>
      </c>
      <c r="F112" s="1">
        <v>61774</v>
      </c>
      <c r="G112" s="1">
        <v>150000</v>
      </c>
      <c r="H112" s="1">
        <v>62546</v>
      </c>
      <c r="I112" s="1">
        <v>150093</v>
      </c>
      <c r="J112">
        <v>59571</v>
      </c>
      <c r="K112" s="15">
        <v>22.687000000000001</v>
      </c>
      <c r="M112" s="8">
        <f t="shared" si="6"/>
        <v>0</v>
      </c>
      <c r="N112" s="8">
        <f t="shared" si="7"/>
        <v>3.6981081398667142</v>
      </c>
      <c r="O112" s="8">
        <f t="shared" si="8"/>
        <v>4.9940407245136056</v>
      </c>
      <c r="P112" s="8">
        <f t="shared" si="9"/>
        <v>0</v>
      </c>
    </row>
    <row r="113" spans="1:16" ht="17" thickBot="1">
      <c r="A113" s="37" t="s">
        <v>297</v>
      </c>
      <c r="B113" s="5" t="s">
        <v>111</v>
      </c>
      <c r="C113" s="5">
        <f t="shared" si="5"/>
        <v>60011</v>
      </c>
      <c r="D113" s="5">
        <v>60011</v>
      </c>
      <c r="E113" s="5">
        <v>5.8280000000000003</v>
      </c>
      <c r="F113" s="1">
        <v>61995</v>
      </c>
      <c r="G113" s="1">
        <v>150000</v>
      </c>
      <c r="H113" s="1">
        <v>62974</v>
      </c>
      <c r="I113" s="1">
        <v>150031</v>
      </c>
      <c r="J113">
        <v>60011</v>
      </c>
      <c r="K113" s="15">
        <v>31.827999999999999</v>
      </c>
      <c r="M113" s="8">
        <f t="shared" si="6"/>
        <v>0</v>
      </c>
      <c r="N113" s="8">
        <f t="shared" si="7"/>
        <v>3.3060605555648133</v>
      </c>
      <c r="O113" s="8">
        <f t="shared" si="8"/>
        <v>4.9374281381746679</v>
      </c>
      <c r="P113" s="8">
        <f t="shared" si="9"/>
        <v>0</v>
      </c>
    </row>
    <row r="114" spans="1:16" ht="17" thickBot="1">
      <c r="A114" s="37" t="s">
        <v>297</v>
      </c>
      <c r="B114" s="5" t="s">
        <v>112</v>
      </c>
      <c r="C114" s="5">
        <f t="shared" si="5"/>
        <v>59428</v>
      </c>
      <c r="D114" s="5">
        <v>59430</v>
      </c>
      <c r="E114" s="5">
        <v>4.3129999999999997</v>
      </c>
      <c r="F114" s="1">
        <v>61574</v>
      </c>
      <c r="G114" s="1">
        <v>150000</v>
      </c>
      <c r="H114" s="1">
        <v>62270</v>
      </c>
      <c r="I114" s="1">
        <v>150078</v>
      </c>
      <c r="J114">
        <v>59428</v>
      </c>
      <c r="K114" s="15">
        <v>225.15699999999998</v>
      </c>
      <c r="M114" s="8">
        <f t="shared" si="6"/>
        <v>3.3654169751632223E-3</v>
      </c>
      <c r="N114" s="8">
        <f t="shared" si="7"/>
        <v>3.6110924143501379</v>
      </c>
      <c r="O114" s="8">
        <f t="shared" si="8"/>
        <v>4.7822575217069394</v>
      </c>
      <c r="P114" s="8">
        <f t="shared" si="9"/>
        <v>0</v>
      </c>
    </row>
    <row r="115" spans="1:16" ht="17" thickBot="1">
      <c r="A115" s="37" t="s">
        <v>297</v>
      </c>
      <c r="B115" s="5" t="s">
        <v>113</v>
      </c>
      <c r="C115" s="5">
        <f t="shared" si="5"/>
        <v>59770</v>
      </c>
      <c r="D115" s="5">
        <v>59771</v>
      </c>
      <c r="E115" s="5">
        <v>4.75</v>
      </c>
      <c r="F115" s="1">
        <v>62119</v>
      </c>
      <c r="G115" s="1">
        <v>150000</v>
      </c>
      <c r="H115" s="1">
        <v>62852</v>
      </c>
      <c r="I115" s="1">
        <v>150109</v>
      </c>
      <c r="J115">
        <v>59770</v>
      </c>
      <c r="K115" s="15">
        <v>34.14</v>
      </c>
      <c r="M115" s="8">
        <f t="shared" si="6"/>
        <v>1.6730801405387317E-3</v>
      </c>
      <c r="N115" s="8">
        <f t="shared" si="7"/>
        <v>3.9300652501254807</v>
      </c>
      <c r="O115" s="8">
        <f t="shared" si="8"/>
        <v>5.1564329931403714</v>
      </c>
      <c r="P115" s="8">
        <f t="shared" si="9"/>
        <v>0</v>
      </c>
    </row>
    <row r="116" spans="1:16" ht="17" thickBot="1">
      <c r="A116" s="37" t="s">
        <v>297</v>
      </c>
      <c r="B116" s="5" t="s">
        <v>114</v>
      </c>
      <c r="C116" s="5">
        <f t="shared" si="5"/>
        <v>59815</v>
      </c>
      <c r="D116" s="5">
        <v>59816</v>
      </c>
      <c r="E116" s="5">
        <v>4.625</v>
      </c>
      <c r="F116" s="1">
        <v>61876</v>
      </c>
      <c r="G116" s="1">
        <v>150000</v>
      </c>
      <c r="H116" s="1">
        <v>62834</v>
      </c>
      <c r="I116" s="1">
        <v>150047</v>
      </c>
      <c r="J116">
        <v>59815</v>
      </c>
      <c r="K116" s="15">
        <v>229.125</v>
      </c>
      <c r="M116" s="8">
        <f t="shared" si="6"/>
        <v>1.6718214494691969E-3</v>
      </c>
      <c r="N116" s="8">
        <f t="shared" si="7"/>
        <v>3.4456240073560145</v>
      </c>
      <c r="O116" s="8">
        <f t="shared" si="8"/>
        <v>5.0472289559475048</v>
      </c>
      <c r="P116" s="8">
        <f t="shared" si="9"/>
        <v>0</v>
      </c>
    </row>
    <row r="117" spans="1:16" ht="17" thickBot="1">
      <c r="A117" s="37" t="s">
        <v>297</v>
      </c>
      <c r="B117" s="5" t="s">
        <v>115</v>
      </c>
      <c r="C117" s="5">
        <f t="shared" si="5"/>
        <v>59966</v>
      </c>
      <c r="D117" s="5">
        <v>59966</v>
      </c>
      <c r="E117" s="5">
        <v>5.5940000000000003</v>
      </c>
      <c r="F117" s="1">
        <v>62424</v>
      </c>
      <c r="G117" s="1">
        <v>150000</v>
      </c>
      <c r="H117" s="1">
        <v>62656</v>
      </c>
      <c r="I117" s="1">
        <v>150125</v>
      </c>
      <c r="J117">
        <v>59966</v>
      </c>
      <c r="K117" s="15">
        <v>43.172000000000004</v>
      </c>
      <c r="M117" s="8">
        <f t="shared" si="6"/>
        <v>0</v>
      </c>
      <c r="N117" s="8">
        <f t="shared" si="7"/>
        <v>4.0989894273421603</v>
      </c>
      <c r="O117" s="8">
        <f t="shared" si="8"/>
        <v>4.4858753293533002</v>
      </c>
      <c r="P117" s="8">
        <f t="shared" si="9"/>
        <v>0</v>
      </c>
    </row>
    <row r="118" spans="1:16" ht="17" thickBot="1">
      <c r="A118" s="37" t="s">
        <v>297</v>
      </c>
      <c r="B118" s="5" t="s">
        <v>116</v>
      </c>
      <c r="C118" s="5">
        <f t="shared" si="5"/>
        <v>59626</v>
      </c>
      <c r="D118" s="5">
        <v>59626</v>
      </c>
      <c r="E118" s="5">
        <v>4.875</v>
      </c>
      <c r="F118" s="1">
        <v>61900</v>
      </c>
      <c r="G118" s="1">
        <v>150000</v>
      </c>
      <c r="H118" s="1">
        <v>62540</v>
      </c>
      <c r="I118" s="1">
        <v>150063</v>
      </c>
      <c r="J118">
        <v>59626</v>
      </c>
      <c r="K118" s="15">
        <v>52.015000000000001</v>
      </c>
      <c r="M118" s="8">
        <f t="shared" si="6"/>
        <v>0</v>
      </c>
      <c r="N118" s="8">
        <f t="shared" si="7"/>
        <v>3.8137725153456543</v>
      </c>
      <c r="O118" s="8">
        <f t="shared" si="8"/>
        <v>4.8871297756012479</v>
      </c>
      <c r="P118" s="8">
        <f t="shared" si="9"/>
        <v>0</v>
      </c>
    </row>
    <row r="119" spans="1:16" ht="17" thickBot="1">
      <c r="A119" s="37" t="s">
        <v>297</v>
      </c>
      <c r="B119" s="5" t="s">
        <v>117</v>
      </c>
      <c r="C119" s="5">
        <f t="shared" si="5"/>
        <v>59851</v>
      </c>
      <c r="D119" s="5">
        <v>59851</v>
      </c>
      <c r="E119" s="5">
        <v>4.9530000000000003</v>
      </c>
      <c r="F119" s="1">
        <v>61998</v>
      </c>
      <c r="G119" s="1">
        <v>150015</v>
      </c>
      <c r="H119" s="1">
        <v>62892</v>
      </c>
      <c r="I119" s="1">
        <v>150516</v>
      </c>
      <c r="J119">
        <v>59851</v>
      </c>
      <c r="K119" s="15">
        <v>84.749000000000009</v>
      </c>
      <c r="M119" s="8">
        <f t="shared" si="6"/>
        <v>0</v>
      </c>
      <c r="N119" s="8">
        <f t="shared" si="7"/>
        <v>3.5872416500977429</v>
      </c>
      <c r="O119" s="8">
        <f t="shared" si="8"/>
        <v>5.0809510283871617</v>
      </c>
      <c r="P119" s="8">
        <f t="shared" si="9"/>
        <v>0</v>
      </c>
    </row>
    <row r="120" spans="1:16" ht="17" thickBot="1">
      <c r="A120" s="37" t="s">
        <v>297</v>
      </c>
      <c r="B120" s="5" t="s">
        <v>118</v>
      </c>
      <c r="C120" s="5">
        <f t="shared" si="5"/>
        <v>59726</v>
      </c>
      <c r="D120" s="5">
        <v>59726</v>
      </c>
      <c r="E120" s="5">
        <v>4.593</v>
      </c>
      <c r="F120" s="1">
        <v>61863</v>
      </c>
      <c r="G120" s="1">
        <v>150000</v>
      </c>
      <c r="H120" s="1">
        <v>62550</v>
      </c>
      <c r="I120" s="1">
        <v>150281</v>
      </c>
      <c r="J120">
        <v>59726</v>
      </c>
      <c r="K120" s="15">
        <v>27.858000000000001</v>
      </c>
      <c r="M120" s="8">
        <f t="shared" si="6"/>
        <v>0</v>
      </c>
      <c r="N120" s="8">
        <f t="shared" si="7"/>
        <v>3.5780062284432241</v>
      </c>
      <c r="O120" s="8">
        <f t="shared" si="8"/>
        <v>4.7282590496601147</v>
      </c>
      <c r="P120" s="8">
        <f t="shared" si="9"/>
        <v>0</v>
      </c>
    </row>
    <row r="121" spans="1:16" ht="17" thickBot="1">
      <c r="A121" s="37" t="s">
        <v>297</v>
      </c>
      <c r="B121" s="5" t="s">
        <v>119</v>
      </c>
      <c r="C121" s="5">
        <f t="shared" si="5"/>
        <v>59706</v>
      </c>
      <c r="D121" s="5">
        <v>59706</v>
      </c>
      <c r="E121" s="5">
        <v>4.75</v>
      </c>
      <c r="F121" s="1">
        <v>62168</v>
      </c>
      <c r="G121" s="1">
        <v>150000</v>
      </c>
      <c r="H121" s="1">
        <v>62508</v>
      </c>
      <c r="I121" s="1">
        <v>150172</v>
      </c>
      <c r="J121">
        <v>59706</v>
      </c>
      <c r="K121" s="15">
        <v>65.093000000000004</v>
      </c>
      <c r="M121" s="8">
        <f t="shared" si="6"/>
        <v>0</v>
      </c>
      <c r="N121" s="8">
        <f t="shared" si="7"/>
        <v>4.1235386728302013</v>
      </c>
      <c r="O121" s="8">
        <f t="shared" si="8"/>
        <v>4.6929956788262484</v>
      </c>
      <c r="P121" s="8">
        <f t="shared" si="9"/>
        <v>0</v>
      </c>
    </row>
    <row r="122" spans="1:16">
      <c r="A122" s="35"/>
      <c r="C122" s="5"/>
      <c r="D122" s="5"/>
      <c r="E122" s="5"/>
    </row>
    <row r="123" spans="1:16" s="10" customFormat="1" ht="30.75" customHeight="1" thickBot="1">
      <c r="A123" s="43"/>
      <c r="B123" s="13"/>
      <c r="C123" s="13" t="s">
        <v>294</v>
      </c>
      <c r="D123" s="13" t="s">
        <v>321</v>
      </c>
      <c r="E123" s="13" t="s">
        <v>296</v>
      </c>
      <c r="F123" s="13" t="s">
        <v>303</v>
      </c>
      <c r="G123" s="13" t="s">
        <v>295</v>
      </c>
      <c r="H123" s="9" t="s">
        <v>302</v>
      </c>
      <c r="I123" s="13" t="s">
        <v>295</v>
      </c>
      <c r="J123" s="13" t="s">
        <v>301</v>
      </c>
      <c r="K123" s="13" t="s">
        <v>296</v>
      </c>
      <c r="M123" s="13" t="s">
        <v>321</v>
      </c>
      <c r="N123" s="13" t="s">
        <v>155</v>
      </c>
      <c r="O123" s="13" t="s">
        <v>300</v>
      </c>
      <c r="P123" s="13" t="s">
        <v>245</v>
      </c>
    </row>
    <row r="124" spans="1:16">
      <c r="A124" s="38" t="s">
        <v>264</v>
      </c>
      <c r="C124" s="26">
        <f>AVERAGEIFS(C$2:C$121,$A$2:$A$121,$A124)</f>
        <v>1927.4</v>
      </c>
      <c r="D124" s="26">
        <f>AVERAGEIFS(D$2:D$121,$A$2:$A$121,$A124)</f>
        <v>1928.4</v>
      </c>
      <c r="E124" s="26">
        <f>AVERAGEIFS(E$2:E$121,$A$2:$A$121,$A124)</f>
        <v>1.24E-2</v>
      </c>
      <c r="F124" s="26">
        <f>AVERAGEIFS(F$2:F$121,$A$2:$A$121,$A124)</f>
        <v>1939.4</v>
      </c>
      <c r="G124" s="26">
        <f>AVERAGEIFS(G$2:G$121,$A$2:$A$121,$A124)/1000</f>
        <v>1.5</v>
      </c>
      <c r="H124" s="26">
        <f>AVERAGEIFS(H$2:H$121,$A$2:$A$121,$A124)</f>
        <v>1930.4</v>
      </c>
      <c r="I124" s="26">
        <f>AVERAGEIFS(I$2:I$121,$A$2:$A$121,$A124)/1000</f>
        <v>1.5</v>
      </c>
      <c r="J124" s="26">
        <f>AVERAGEIFS(J$2:J$121,$A$2:$A$121,$A124)</f>
        <v>1927.4</v>
      </c>
      <c r="K124" s="26">
        <f>AVERAGEIFS(K$2:K$121,$A$2:$A$121,$A124)</f>
        <v>8.5300000000000015E-2</v>
      </c>
      <c r="M124" s="27">
        <f>AVERAGEIFS(M$2:M$121,$A$2:$A$121,$A124)</f>
        <v>5.1177072671443204E-2</v>
      </c>
      <c r="N124" s="27">
        <f>AVERAGEIFS(N$2:N$121,$A$2:$A$121,$A124)</f>
        <v>0.61952075502311721</v>
      </c>
      <c r="O124" s="27">
        <f>AVERAGEIFS(O$2:O$121,$A$2:$A$121,$A124)</f>
        <v>0.15596155576348555</v>
      </c>
      <c r="P124" s="27">
        <f>AVERAGEIFS(P$2:P$121,$A$2:$A$121,$A124)</f>
        <v>0</v>
      </c>
    </row>
    <row r="125" spans="1:16">
      <c r="A125" s="39" t="s">
        <v>266</v>
      </c>
      <c r="C125" s="26">
        <f t="shared" ref="C125:P135" si="10">AVERAGEIFS(C$2:C$121,$A$2:$A$121,$A125)</f>
        <v>2493.1999999999998</v>
      </c>
      <c r="D125" s="26">
        <f t="shared" si="10"/>
        <v>2493.1999999999998</v>
      </c>
      <c r="E125" s="26">
        <f t="shared" si="10"/>
        <v>9.2999999999999992E-3</v>
      </c>
      <c r="F125" s="26">
        <f t="shared" si="10"/>
        <v>2500.4</v>
      </c>
      <c r="G125" s="26">
        <f t="shared" ref="G125:I135" si="11">AVERAGEIFS(G$2:G$121,$A$2:$A$121,$A125)/1000</f>
        <v>3</v>
      </c>
      <c r="H125" s="26">
        <f t="shared" si="10"/>
        <v>2494.6999999999998</v>
      </c>
      <c r="I125" s="26">
        <f t="shared" si="11"/>
        <v>3</v>
      </c>
      <c r="J125" s="26">
        <f t="shared" si="10"/>
        <v>2493.1999999999998</v>
      </c>
      <c r="K125" s="26">
        <f t="shared" si="10"/>
        <v>0.24920000000000003</v>
      </c>
      <c r="M125" s="27">
        <f t="shared" si="10"/>
        <v>0</v>
      </c>
      <c r="N125" s="27">
        <f t="shared" si="10"/>
        <v>0.28766264396443536</v>
      </c>
      <c r="O125" s="27">
        <f t="shared" si="10"/>
        <v>6.0122445258169087E-2</v>
      </c>
      <c r="P125" s="27">
        <f t="shared" si="10"/>
        <v>0</v>
      </c>
    </row>
    <row r="126" spans="1:16">
      <c r="A126" s="39" t="s">
        <v>267</v>
      </c>
      <c r="C126" s="26">
        <f t="shared" si="10"/>
        <v>3512.7</v>
      </c>
      <c r="D126" s="26">
        <f t="shared" si="10"/>
        <v>3512.7</v>
      </c>
      <c r="E126" s="26">
        <f t="shared" si="10"/>
        <v>1.24E-2</v>
      </c>
      <c r="F126" s="26">
        <f t="shared" si="10"/>
        <v>3515.9</v>
      </c>
      <c r="G126" s="26">
        <f t="shared" si="11"/>
        <v>6</v>
      </c>
      <c r="H126" s="26">
        <f t="shared" si="10"/>
        <v>3513.5</v>
      </c>
      <c r="I126" s="26">
        <f t="shared" si="11"/>
        <v>6</v>
      </c>
      <c r="J126" s="26">
        <f t="shared" si="10"/>
        <v>3512.7</v>
      </c>
      <c r="K126" s="26">
        <f t="shared" si="10"/>
        <v>0.27600000000000002</v>
      </c>
      <c r="M126" s="27">
        <f t="shared" si="10"/>
        <v>0</v>
      </c>
      <c r="N126" s="27">
        <f t="shared" si="10"/>
        <v>9.2289837241126937E-2</v>
      </c>
      <c r="O126" s="27">
        <f t="shared" si="10"/>
        <v>2.2578220171802096E-2</v>
      </c>
      <c r="P126" s="27">
        <f t="shared" si="10"/>
        <v>0</v>
      </c>
    </row>
    <row r="127" spans="1:16">
      <c r="A127" s="39" t="s">
        <v>268</v>
      </c>
      <c r="C127" s="26">
        <f t="shared" si="10"/>
        <v>4389.5</v>
      </c>
      <c r="D127" s="26">
        <f t="shared" si="10"/>
        <v>4389.5</v>
      </c>
      <c r="E127" s="26">
        <f t="shared" si="10"/>
        <v>1.9900000000000001E-2</v>
      </c>
      <c r="F127" s="26">
        <f t="shared" si="10"/>
        <v>4458.7</v>
      </c>
      <c r="G127" s="26">
        <f t="shared" si="11"/>
        <v>3.75</v>
      </c>
      <c r="H127" s="26">
        <f t="shared" si="10"/>
        <v>4481.5</v>
      </c>
      <c r="I127" s="26">
        <f t="shared" si="11"/>
        <v>3.75</v>
      </c>
      <c r="J127" s="26">
        <f t="shared" si="10"/>
        <v>4389.5</v>
      </c>
      <c r="K127" s="26">
        <f t="shared" si="10"/>
        <v>0.28060000000000002</v>
      </c>
      <c r="M127" s="27">
        <f t="shared" si="10"/>
        <v>0</v>
      </c>
      <c r="N127" s="27">
        <f t="shared" si="10"/>
        <v>1.5752698883478062</v>
      </c>
      <c r="O127" s="27">
        <f t="shared" si="10"/>
        <v>2.1020188617302362</v>
      </c>
      <c r="P127" s="27">
        <f t="shared" si="10"/>
        <v>0</v>
      </c>
    </row>
    <row r="128" spans="1:16">
      <c r="A128" s="39" t="s">
        <v>269</v>
      </c>
      <c r="C128" s="26">
        <f t="shared" si="10"/>
        <v>5533.3</v>
      </c>
      <c r="D128" s="26">
        <f t="shared" si="10"/>
        <v>5533.3</v>
      </c>
      <c r="E128" s="26">
        <f t="shared" si="10"/>
        <v>3.2600000000000004E-2</v>
      </c>
      <c r="F128" s="26">
        <f t="shared" si="10"/>
        <v>5585.4</v>
      </c>
      <c r="G128" s="26">
        <f t="shared" si="11"/>
        <v>7.5</v>
      </c>
      <c r="H128" s="26">
        <f t="shared" si="10"/>
        <v>5609.1</v>
      </c>
      <c r="I128" s="26">
        <f t="shared" si="11"/>
        <v>7.5</v>
      </c>
      <c r="J128" s="26">
        <f t="shared" si="10"/>
        <v>5533.3</v>
      </c>
      <c r="K128" s="26">
        <f t="shared" si="10"/>
        <v>0.40720000000000001</v>
      </c>
      <c r="M128" s="27">
        <f t="shared" si="10"/>
        <v>0</v>
      </c>
      <c r="N128" s="27">
        <f t="shared" si="10"/>
        <v>0.93814063105387557</v>
      </c>
      <c r="O128" s="27">
        <f t="shared" si="10"/>
        <v>1.3711024268343037</v>
      </c>
      <c r="P128" s="27">
        <f t="shared" si="10"/>
        <v>0</v>
      </c>
    </row>
    <row r="129" spans="1:16">
      <c r="A129" s="39" t="s">
        <v>270</v>
      </c>
      <c r="C129" s="26">
        <f t="shared" si="10"/>
        <v>7234.6</v>
      </c>
      <c r="D129" s="26">
        <f t="shared" si="10"/>
        <v>7234.6</v>
      </c>
      <c r="E129" s="26">
        <f t="shared" si="10"/>
        <v>3.1500000000000007E-2</v>
      </c>
      <c r="F129" s="26">
        <f t="shared" si="10"/>
        <v>7309.6</v>
      </c>
      <c r="G129" s="26">
        <f t="shared" si="11"/>
        <v>15</v>
      </c>
      <c r="H129" s="26">
        <f t="shared" si="10"/>
        <v>7323.9</v>
      </c>
      <c r="I129" s="26">
        <f t="shared" si="11"/>
        <v>15</v>
      </c>
      <c r="J129" s="26">
        <f t="shared" si="10"/>
        <v>7234.6</v>
      </c>
      <c r="K129" s="26">
        <f t="shared" si="10"/>
        <v>0.59830000000000017</v>
      </c>
      <c r="M129" s="27">
        <f t="shared" si="10"/>
        <v>0</v>
      </c>
      <c r="N129" s="27">
        <f t="shared" si="10"/>
        <v>1.0384177129780827</v>
      </c>
      <c r="O129" s="27">
        <f t="shared" si="10"/>
        <v>1.2359550379843272</v>
      </c>
      <c r="P129" s="27">
        <f t="shared" si="10"/>
        <v>0</v>
      </c>
    </row>
    <row r="130" spans="1:16">
      <c r="A130" s="39" t="s">
        <v>271</v>
      </c>
      <c r="C130" s="26">
        <f t="shared" si="10"/>
        <v>8302.2999999999993</v>
      </c>
      <c r="D130" s="26">
        <f t="shared" si="10"/>
        <v>8302.2999999999993</v>
      </c>
      <c r="E130" s="26">
        <f t="shared" si="10"/>
        <v>8.6099999999999982E-2</v>
      </c>
      <c r="F130" s="26">
        <f t="shared" si="10"/>
        <v>8543.2000000000007</v>
      </c>
      <c r="G130" s="26">
        <f t="shared" si="11"/>
        <v>7.5</v>
      </c>
      <c r="H130" s="26">
        <f t="shared" si="10"/>
        <v>8671.1</v>
      </c>
      <c r="I130" s="26">
        <f t="shared" si="11"/>
        <v>7.5</v>
      </c>
      <c r="J130" s="26">
        <f t="shared" si="10"/>
        <v>8302.2999999999993</v>
      </c>
      <c r="K130" s="26">
        <f t="shared" si="10"/>
        <v>1.3653999999999999</v>
      </c>
      <c r="M130" s="27">
        <f t="shared" si="10"/>
        <v>0</v>
      </c>
      <c r="N130" s="27">
        <f t="shared" si="10"/>
        <v>2.903238662070625</v>
      </c>
      <c r="O130" s="27">
        <f t="shared" si="10"/>
        <v>4.4422177556342701</v>
      </c>
      <c r="P130" s="27">
        <f t="shared" si="10"/>
        <v>0</v>
      </c>
    </row>
    <row r="131" spans="1:16">
      <c r="A131" s="39" t="s">
        <v>169</v>
      </c>
      <c r="C131" s="26">
        <f t="shared" si="10"/>
        <v>10513.5</v>
      </c>
      <c r="D131" s="26">
        <f t="shared" si="10"/>
        <v>10513.5</v>
      </c>
      <c r="E131" s="26">
        <f t="shared" si="10"/>
        <v>8.9099999999999985E-2</v>
      </c>
      <c r="F131" s="26">
        <f t="shared" si="10"/>
        <v>10715.2</v>
      </c>
      <c r="G131" s="26">
        <f t="shared" si="11"/>
        <v>15</v>
      </c>
      <c r="H131" s="26">
        <f t="shared" si="10"/>
        <v>10856.9</v>
      </c>
      <c r="I131" s="26">
        <f t="shared" si="11"/>
        <v>15</v>
      </c>
      <c r="J131" s="26">
        <f t="shared" si="10"/>
        <v>10513.5</v>
      </c>
      <c r="K131" s="26">
        <f t="shared" si="10"/>
        <v>1.7588999999999999</v>
      </c>
      <c r="M131" s="27">
        <f t="shared" si="10"/>
        <v>0</v>
      </c>
      <c r="N131" s="27">
        <f t="shared" si="10"/>
        <v>1.9184724713583012</v>
      </c>
      <c r="O131" s="27">
        <f t="shared" si="10"/>
        <v>3.2663087610122403</v>
      </c>
      <c r="P131" s="27">
        <f t="shared" si="10"/>
        <v>0</v>
      </c>
    </row>
    <row r="132" spans="1:16">
      <c r="A132" s="39" t="s">
        <v>170</v>
      </c>
      <c r="C132" s="26">
        <f t="shared" si="10"/>
        <v>13364.1</v>
      </c>
      <c r="D132" s="26">
        <f t="shared" si="10"/>
        <v>13364.1</v>
      </c>
      <c r="E132" s="26">
        <f t="shared" si="10"/>
        <v>8.8899999999999979E-2</v>
      </c>
      <c r="F132" s="26">
        <f t="shared" si="10"/>
        <v>13588</v>
      </c>
      <c r="G132" s="26">
        <f t="shared" si="11"/>
        <v>30</v>
      </c>
      <c r="H132" s="26">
        <f t="shared" si="10"/>
        <v>13756.7</v>
      </c>
      <c r="I132" s="26">
        <f t="shared" si="11"/>
        <v>30</v>
      </c>
      <c r="J132" s="26">
        <f t="shared" si="10"/>
        <v>13364.1</v>
      </c>
      <c r="K132" s="26">
        <f t="shared" si="10"/>
        <v>2.2371000000000003</v>
      </c>
      <c r="M132" s="27">
        <f t="shared" si="10"/>
        <v>0</v>
      </c>
      <c r="N132" s="27">
        <f t="shared" si="10"/>
        <v>1.6742467515942869</v>
      </c>
      <c r="O132" s="27">
        <f t="shared" si="10"/>
        <v>2.9387111703889044</v>
      </c>
      <c r="P132" s="27">
        <f t="shared" si="10"/>
        <v>0</v>
      </c>
    </row>
    <row r="133" spans="1:16">
      <c r="A133" s="39" t="s">
        <v>171</v>
      </c>
      <c r="C133" s="26">
        <f t="shared" si="10"/>
        <v>20105.3</v>
      </c>
      <c r="D133" s="26">
        <f t="shared" si="10"/>
        <v>20170.900000000001</v>
      </c>
      <c r="E133" s="26">
        <f t="shared" si="10"/>
        <v>0.59519999999999995</v>
      </c>
      <c r="F133" s="26">
        <f t="shared" si="10"/>
        <v>20732.2</v>
      </c>
      <c r="G133" s="26">
        <f t="shared" si="11"/>
        <v>30</v>
      </c>
      <c r="H133" s="26">
        <f t="shared" si="10"/>
        <v>21107.3</v>
      </c>
      <c r="I133" s="26">
        <f t="shared" si="11"/>
        <v>30.0031</v>
      </c>
      <c r="J133" s="26">
        <f t="shared" si="10"/>
        <v>20105.3</v>
      </c>
      <c r="K133" s="26">
        <f t="shared" si="10"/>
        <v>5.6479999999999988</v>
      </c>
      <c r="M133" s="27">
        <f t="shared" si="10"/>
        <v>0.3251813724889786</v>
      </c>
      <c r="N133" s="27">
        <f t="shared" si="10"/>
        <v>3.1200025857645821</v>
      </c>
      <c r="O133" s="27">
        <f t="shared" si="10"/>
        <v>4.9837528633156642</v>
      </c>
      <c r="P133" s="27">
        <f t="shared" si="10"/>
        <v>0</v>
      </c>
    </row>
    <row r="134" spans="1:16">
      <c r="A134" s="39" t="s">
        <v>172</v>
      </c>
      <c r="C134" s="26">
        <f t="shared" si="10"/>
        <v>25182.799999999999</v>
      </c>
      <c r="D134" s="26">
        <f t="shared" si="10"/>
        <v>25199.7</v>
      </c>
      <c r="E134" s="26">
        <f t="shared" si="10"/>
        <v>0.86259999999999992</v>
      </c>
      <c r="F134" s="26">
        <f t="shared" si="10"/>
        <v>25747.3</v>
      </c>
      <c r="G134" s="26">
        <f t="shared" si="11"/>
        <v>60</v>
      </c>
      <c r="H134" s="26">
        <f t="shared" si="10"/>
        <v>26204.7</v>
      </c>
      <c r="I134" s="26">
        <f t="shared" si="11"/>
        <v>60.001599999999996</v>
      </c>
      <c r="J134" s="26">
        <f t="shared" si="10"/>
        <v>25182.799999999999</v>
      </c>
      <c r="K134" s="26">
        <f t="shared" si="10"/>
        <v>8.4400999999999975</v>
      </c>
      <c r="M134" s="27">
        <f t="shared" si="10"/>
        <v>6.726557067140751E-2</v>
      </c>
      <c r="N134" s="27">
        <f t="shared" si="10"/>
        <v>2.2414459803032898</v>
      </c>
      <c r="O134" s="27">
        <f t="shared" si="10"/>
        <v>4.0575924174642157</v>
      </c>
      <c r="P134" s="27">
        <f t="shared" si="10"/>
        <v>0</v>
      </c>
    </row>
    <row r="135" spans="1:16" ht="16" thickBot="1">
      <c r="A135" s="40" t="s">
        <v>297</v>
      </c>
      <c r="C135" s="26">
        <f t="shared" si="10"/>
        <v>59747</v>
      </c>
      <c r="D135" s="26">
        <f t="shared" si="10"/>
        <v>59747.4</v>
      </c>
      <c r="E135" s="26">
        <f t="shared" si="10"/>
        <v>4.9203000000000001</v>
      </c>
      <c r="F135" s="26">
        <f t="shared" si="10"/>
        <v>61969.1</v>
      </c>
      <c r="G135" s="26">
        <f t="shared" si="11"/>
        <v>150.00149999999999</v>
      </c>
      <c r="H135" s="26">
        <f t="shared" si="10"/>
        <v>62662.2</v>
      </c>
      <c r="I135" s="26">
        <f t="shared" si="11"/>
        <v>150.1515</v>
      </c>
      <c r="J135" s="26">
        <f t="shared" si="10"/>
        <v>59747</v>
      </c>
      <c r="K135" s="26">
        <f t="shared" si="10"/>
        <v>81.582399999999978</v>
      </c>
      <c r="M135" s="27">
        <f t="shared" si="10"/>
        <v>6.7103185651711515E-4</v>
      </c>
      <c r="N135" s="27">
        <f t="shared" si="10"/>
        <v>3.7192498861322143</v>
      </c>
      <c r="O135" s="27">
        <f t="shared" si="10"/>
        <v>4.8792599195311164</v>
      </c>
      <c r="P135" s="27">
        <f t="shared" si="10"/>
        <v>0</v>
      </c>
    </row>
    <row r="136" spans="1:16">
      <c r="K136" s="26"/>
    </row>
  </sheetData>
  <phoneticPr fontId="2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6"/>
  <sheetViews>
    <sheetView topLeftCell="A102" workbookViewId="0">
      <selection activeCell="N115" sqref="N115:O125"/>
    </sheetView>
  </sheetViews>
  <sheetFormatPr defaultColWidth="9.125" defaultRowHeight="13.7"/>
  <cols>
    <col min="1" max="1" width="6" style="21" customWidth="1"/>
    <col min="2" max="2" width="6" style="19" customWidth="1"/>
    <col min="3" max="3" width="7.3125" style="20" customWidth="1"/>
    <col min="4" max="4" width="9.125" style="19"/>
    <col min="5" max="5" width="6.5625" style="19" customWidth="1"/>
    <col min="6" max="6" width="7.875" style="19" customWidth="1"/>
    <col min="7" max="7" width="8.4375" style="19" customWidth="1"/>
    <col min="8" max="8" width="8.125" style="19" customWidth="1"/>
    <col min="9" max="9" width="8.4375" style="19" customWidth="1"/>
    <col min="10" max="10" width="7.6875" style="19" customWidth="1"/>
    <col min="11" max="11" width="6.125" style="19" customWidth="1"/>
    <col min="12" max="12" width="9.5625" style="19" customWidth="1"/>
    <col min="13" max="13" width="6.6875" style="19" customWidth="1"/>
    <col min="14" max="14" width="8.875" style="19" customWidth="1"/>
    <col min="15" max="15" width="8.4375" style="19" customWidth="1"/>
    <col min="16" max="16" width="8.6875" style="20" customWidth="1"/>
    <col min="17" max="17" width="6.125" style="20" customWidth="1"/>
    <col min="18" max="18" width="1.5625" style="20" customWidth="1"/>
    <col min="19" max="19" width="7.3125" style="20" customWidth="1"/>
    <col min="20" max="20" width="7.4375" style="20" customWidth="1"/>
    <col min="21" max="21" width="7.5625" style="20" customWidth="1"/>
    <col min="22" max="22" width="7.3125" style="20" customWidth="1"/>
    <col min="23" max="23" width="8" style="20" customWidth="1"/>
    <col min="24" max="24" width="7.3125" style="20" customWidth="1"/>
    <col min="25" max="25" width="6.125" style="20" customWidth="1"/>
    <col min="26" max="26" width="7" style="20" customWidth="1"/>
    <col min="27" max="27" width="6.6875" style="20" customWidth="1"/>
    <col min="28" max="28" width="7" style="20" customWidth="1"/>
    <col min="29" max="29" width="5.5625" style="20" customWidth="1"/>
    <col min="30" max="30" width="6.3125" style="20" customWidth="1"/>
    <col min="31" max="16384" width="9.125" style="20"/>
  </cols>
  <sheetData>
    <row r="1" spans="1:23" s="18" customFormat="1" ht="30" customHeight="1">
      <c r="A1" s="17"/>
      <c r="B1" s="16"/>
      <c r="C1" s="18" t="s">
        <v>246</v>
      </c>
      <c r="D1" s="16" t="s">
        <v>248</v>
      </c>
      <c r="E1" s="16" t="s">
        <v>249</v>
      </c>
      <c r="F1" s="16" t="s">
        <v>251</v>
      </c>
      <c r="G1" s="16" t="s">
        <v>249</v>
      </c>
      <c r="H1" s="16" t="s">
        <v>252</v>
      </c>
      <c r="I1" s="16" t="s">
        <v>249</v>
      </c>
      <c r="J1" s="16" t="s">
        <v>254</v>
      </c>
      <c r="K1" s="16" t="s">
        <v>249</v>
      </c>
      <c r="L1" s="16" t="s">
        <v>255</v>
      </c>
      <c r="M1" s="16" t="s">
        <v>249</v>
      </c>
      <c r="N1" s="106" t="s">
        <v>306</v>
      </c>
      <c r="O1" s="107" t="s">
        <v>249</v>
      </c>
      <c r="P1" s="18" t="s">
        <v>299</v>
      </c>
      <c r="Q1" s="18" t="s">
        <v>258</v>
      </c>
      <c r="S1" s="18" t="s">
        <v>259</v>
      </c>
      <c r="T1" s="18" t="s">
        <v>260</v>
      </c>
      <c r="U1" s="18" t="s">
        <v>261</v>
      </c>
      <c r="V1" s="18" t="s">
        <v>262</v>
      </c>
      <c r="W1" s="18" t="s">
        <v>263</v>
      </c>
    </row>
    <row r="2" spans="1:23" ht="14.25" customHeight="1">
      <c r="A2" s="35" t="s">
        <v>264</v>
      </c>
      <c r="B2" s="19" t="s">
        <v>265</v>
      </c>
      <c r="C2" s="20">
        <f>MIN(D2,F2,H2,J2,L2,N2,P2)</f>
        <v>1929</v>
      </c>
      <c r="D2" s="104">
        <v>1996</v>
      </c>
      <c r="E2" s="104">
        <v>0</v>
      </c>
      <c r="F2" s="104">
        <v>1996</v>
      </c>
      <c r="G2" s="104">
        <v>0</v>
      </c>
      <c r="H2" s="104">
        <v>2027</v>
      </c>
      <c r="I2" s="104">
        <v>15</v>
      </c>
      <c r="J2" s="104">
        <v>2018</v>
      </c>
      <c r="K2" s="104">
        <v>0</v>
      </c>
      <c r="L2" s="104">
        <v>2055</v>
      </c>
      <c r="M2" s="104">
        <v>0</v>
      </c>
      <c r="N2" s="104">
        <v>1942</v>
      </c>
      <c r="O2" s="104">
        <v>47</v>
      </c>
      <c r="P2" s="44">
        <v>1929</v>
      </c>
      <c r="Q2" s="103">
        <v>0.108</v>
      </c>
      <c r="S2" s="25">
        <f>(D2-$C2)/$C2*100</f>
        <v>3.4733022291342666</v>
      </c>
      <c r="T2" s="25">
        <f>(F2-$C2)/$C2*100</f>
        <v>3.4733022291342666</v>
      </c>
      <c r="U2" s="25">
        <f>(H2-$C2)/$C2*100</f>
        <v>5.0803525142560906</v>
      </c>
      <c r="V2" s="25">
        <f>(J2-$C2)/$C2*100</f>
        <v>4.6137895282529806</v>
      </c>
      <c r="W2" s="25">
        <f>(L2-$C2)/$C2*100</f>
        <v>6.5318818040435458</v>
      </c>
    </row>
    <row r="3" spans="1:23" ht="16.7">
      <c r="A3" s="35" t="s">
        <v>264</v>
      </c>
      <c r="B3" s="19" t="s">
        <v>1</v>
      </c>
      <c r="C3" s="20">
        <f t="shared" ref="C3:C66" si="0">MIN(D3,F3,H3,J3,L3,N3,P3)</f>
        <v>1972</v>
      </c>
      <c r="D3" s="104">
        <v>2043</v>
      </c>
      <c r="E3" s="104">
        <v>16</v>
      </c>
      <c r="F3" s="104">
        <v>2043</v>
      </c>
      <c r="G3" s="104">
        <v>0</v>
      </c>
      <c r="H3" s="104">
        <v>2065</v>
      </c>
      <c r="I3" s="104">
        <v>0</v>
      </c>
      <c r="J3" s="104">
        <v>2014</v>
      </c>
      <c r="K3" s="104">
        <v>15</v>
      </c>
      <c r="L3" s="104">
        <v>2065</v>
      </c>
      <c r="M3" s="104">
        <v>0</v>
      </c>
      <c r="N3" s="104">
        <v>1998</v>
      </c>
      <c r="O3" s="104">
        <v>31</v>
      </c>
      <c r="P3" s="44">
        <v>1972</v>
      </c>
      <c r="Q3" s="103">
        <v>7.6999999999999999E-2</v>
      </c>
      <c r="S3" s="25">
        <f t="shared" ref="S3:S66" si="1">(D3-$C3)/$C3*100</f>
        <v>3.6004056795131847</v>
      </c>
      <c r="T3" s="25">
        <f t="shared" ref="T3:T66" si="2">(F3-$C3)/$C3*100</f>
        <v>3.6004056795131847</v>
      </c>
      <c r="U3" s="25">
        <f t="shared" ref="U3:U66" si="3">(H3-$C3)/$C3*100</f>
        <v>4.7160243407707911</v>
      </c>
      <c r="V3" s="25">
        <f t="shared" ref="V3:V66" si="4">(J3-$C3)/$C3*100</f>
        <v>2.1298174442190669</v>
      </c>
      <c r="W3" s="25">
        <f t="shared" ref="W3:W66" si="5">(L3-$C3)/$C3*100</f>
        <v>4.7160243407707911</v>
      </c>
    </row>
    <row r="4" spans="1:23" ht="16.7">
      <c r="A4" s="35" t="s">
        <v>264</v>
      </c>
      <c r="B4" s="19" t="s">
        <v>2</v>
      </c>
      <c r="C4" s="20">
        <f t="shared" si="0"/>
        <v>1937</v>
      </c>
      <c r="D4" s="104">
        <v>2017</v>
      </c>
      <c r="E4" s="104">
        <v>0</v>
      </c>
      <c r="F4" s="104">
        <v>2017</v>
      </c>
      <c r="G4" s="104">
        <v>15</v>
      </c>
      <c r="H4" s="104">
        <v>2061</v>
      </c>
      <c r="I4" s="104">
        <v>0</v>
      </c>
      <c r="J4" s="104">
        <v>2035</v>
      </c>
      <c r="K4" s="104">
        <v>0</v>
      </c>
      <c r="L4" s="104">
        <v>2128</v>
      </c>
      <c r="M4" s="104">
        <v>0</v>
      </c>
      <c r="N4" s="104">
        <v>1965</v>
      </c>
      <c r="O4" s="104">
        <v>16</v>
      </c>
      <c r="P4" s="44">
        <v>1937</v>
      </c>
      <c r="Q4" s="103">
        <v>9.2999999999999999E-2</v>
      </c>
      <c r="S4" s="25">
        <f t="shared" si="1"/>
        <v>4.1300980898296338</v>
      </c>
      <c r="T4" s="25">
        <f t="shared" si="2"/>
        <v>4.1300980898296338</v>
      </c>
      <c r="U4" s="25">
        <f t="shared" si="3"/>
        <v>6.4016520392359322</v>
      </c>
      <c r="V4" s="25">
        <f t="shared" si="4"/>
        <v>5.0593701600413006</v>
      </c>
      <c r="W4" s="25">
        <f t="shared" si="5"/>
        <v>9.8606091894682493</v>
      </c>
    </row>
    <row r="5" spans="1:23" ht="16.7">
      <c r="A5" s="35" t="s">
        <v>264</v>
      </c>
      <c r="B5" s="19" t="s">
        <v>3</v>
      </c>
      <c r="C5" s="20">
        <f t="shared" si="0"/>
        <v>2009</v>
      </c>
      <c r="D5" s="104">
        <v>2059</v>
      </c>
      <c r="E5" s="104">
        <v>0</v>
      </c>
      <c r="F5" s="104">
        <v>2059</v>
      </c>
      <c r="G5" s="104">
        <v>0</v>
      </c>
      <c r="H5" s="104">
        <v>2130</v>
      </c>
      <c r="I5" s="104">
        <v>0</v>
      </c>
      <c r="J5" s="104">
        <v>2086</v>
      </c>
      <c r="K5" s="104">
        <v>0</v>
      </c>
      <c r="L5" s="104">
        <v>2138</v>
      </c>
      <c r="M5" s="104">
        <v>0</v>
      </c>
      <c r="N5" s="104">
        <v>2036</v>
      </c>
      <c r="O5" s="104">
        <v>15</v>
      </c>
      <c r="P5" s="44">
        <v>2009</v>
      </c>
      <c r="Q5" s="103">
        <v>6.0999999999999999E-2</v>
      </c>
      <c r="S5" s="25">
        <f t="shared" si="1"/>
        <v>2.4888003982080638</v>
      </c>
      <c r="T5" s="25">
        <f t="shared" si="2"/>
        <v>2.4888003982080638</v>
      </c>
      <c r="U5" s="25">
        <f t="shared" si="3"/>
        <v>6.0228969636635137</v>
      </c>
      <c r="V5" s="25">
        <f t="shared" si="4"/>
        <v>3.8327526132404177</v>
      </c>
      <c r="W5" s="25">
        <f t="shared" si="5"/>
        <v>6.4211050273768038</v>
      </c>
    </row>
    <row r="6" spans="1:23" ht="16.7">
      <c r="A6" s="35" t="s">
        <v>264</v>
      </c>
      <c r="B6" s="19" t="s">
        <v>4</v>
      </c>
      <c r="C6" s="20">
        <f t="shared" si="0"/>
        <v>1923</v>
      </c>
      <c r="D6" s="104">
        <v>1959</v>
      </c>
      <c r="E6" s="104">
        <v>0</v>
      </c>
      <c r="F6" s="104">
        <v>1959</v>
      </c>
      <c r="G6" s="104">
        <v>0</v>
      </c>
      <c r="H6" s="104">
        <v>2038</v>
      </c>
      <c r="I6" s="104">
        <v>0</v>
      </c>
      <c r="J6" s="104">
        <v>1944</v>
      </c>
      <c r="K6" s="104">
        <v>0</v>
      </c>
      <c r="L6" s="104">
        <v>2016</v>
      </c>
      <c r="M6" s="104">
        <v>0</v>
      </c>
      <c r="N6" s="104">
        <v>1932</v>
      </c>
      <c r="O6" s="104">
        <v>31</v>
      </c>
      <c r="P6" s="44">
        <v>1923</v>
      </c>
      <c r="Q6" s="103">
        <v>9.2999999999999999E-2</v>
      </c>
      <c r="S6" s="25">
        <f t="shared" si="1"/>
        <v>1.87207488299532</v>
      </c>
      <c r="T6" s="25">
        <f t="shared" si="2"/>
        <v>1.87207488299532</v>
      </c>
      <c r="U6" s="25">
        <f t="shared" si="3"/>
        <v>5.9802392095683823</v>
      </c>
      <c r="V6" s="25">
        <f t="shared" si="4"/>
        <v>1.0920436817472698</v>
      </c>
      <c r="W6" s="25">
        <f t="shared" si="5"/>
        <v>4.8361934477379096</v>
      </c>
    </row>
    <row r="7" spans="1:23" ht="16.7">
      <c r="A7" s="35" t="s">
        <v>264</v>
      </c>
      <c r="B7" s="19" t="s">
        <v>5</v>
      </c>
      <c r="C7" s="20">
        <f t="shared" si="0"/>
        <v>1890</v>
      </c>
      <c r="D7" s="104">
        <v>1954</v>
      </c>
      <c r="E7" s="104">
        <v>0</v>
      </c>
      <c r="F7" s="104">
        <v>1954</v>
      </c>
      <c r="G7" s="104">
        <v>0</v>
      </c>
      <c r="H7" s="104">
        <v>2013</v>
      </c>
      <c r="I7" s="104">
        <v>0</v>
      </c>
      <c r="J7" s="104">
        <v>2020</v>
      </c>
      <c r="K7" s="104">
        <v>0</v>
      </c>
      <c r="L7" s="104">
        <v>2023</v>
      </c>
      <c r="M7" s="104">
        <v>0</v>
      </c>
      <c r="N7" s="104">
        <v>1892</v>
      </c>
      <c r="O7" s="104">
        <v>31</v>
      </c>
      <c r="P7" s="44">
        <v>1890</v>
      </c>
      <c r="Q7" s="103">
        <v>7.8E-2</v>
      </c>
      <c r="S7" s="25">
        <f t="shared" si="1"/>
        <v>3.3862433862433865</v>
      </c>
      <c r="T7" s="25">
        <f t="shared" si="2"/>
        <v>3.3862433862433865</v>
      </c>
      <c r="U7" s="25">
        <f t="shared" si="3"/>
        <v>6.5079365079365088</v>
      </c>
      <c r="V7" s="25">
        <f t="shared" si="4"/>
        <v>6.8783068783068781</v>
      </c>
      <c r="W7" s="25">
        <f t="shared" si="5"/>
        <v>7.0370370370370372</v>
      </c>
    </row>
    <row r="8" spans="1:23" ht="16.7">
      <c r="A8" s="35" t="s">
        <v>264</v>
      </c>
      <c r="B8" s="19" t="s">
        <v>6</v>
      </c>
      <c r="C8" s="20">
        <f t="shared" si="0"/>
        <v>1954</v>
      </c>
      <c r="D8" s="104">
        <v>2055</v>
      </c>
      <c r="E8" s="104">
        <v>0</v>
      </c>
      <c r="F8" s="104">
        <v>2055</v>
      </c>
      <c r="G8" s="104">
        <v>0</v>
      </c>
      <c r="H8" s="104">
        <v>2066</v>
      </c>
      <c r="I8" s="104">
        <v>0</v>
      </c>
      <c r="J8" s="104">
        <v>2037</v>
      </c>
      <c r="K8" s="104">
        <v>0</v>
      </c>
      <c r="L8" s="104">
        <v>2078</v>
      </c>
      <c r="M8" s="104">
        <v>0</v>
      </c>
      <c r="N8" s="104">
        <v>1965</v>
      </c>
      <c r="O8" s="104">
        <v>31</v>
      </c>
      <c r="P8" s="44">
        <v>1954</v>
      </c>
      <c r="Q8" s="103">
        <v>0.14100000000000001</v>
      </c>
      <c r="S8" s="25">
        <f t="shared" si="1"/>
        <v>5.1688843398157625</v>
      </c>
      <c r="T8" s="25">
        <f t="shared" si="2"/>
        <v>5.1688843398157625</v>
      </c>
      <c r="U8" s="25">
        <f t="shared" si="3"/>
        <v>5.7318321392016376</v>
      </c>
      <c r="V8" s="25">
        <f t="shared" si="4"/>
        <v>4.2476970317297846</v>
      </c>
      <c r="W8" s="25">
        <f t="shared" si="5"/>
        <v>6.3459570112589558</v>
      </c>
    </row>
    <row r="9" spans="1:23" ht="16.7">
      <c r="A9" s="35" t="s">
        <v>264</v>
      </c>
      <c r="B9" s="19" t="s">
        <v>7</v>
      </c>
      <c r="C9" s="20">
        <f t="shared" si="0"/>
        <v>1919</v>
      </c>
      <c r="D9" s="104">
        <v>1930</v>
      </c>
      <c r="E9" s="104">
        <v>0</v>
      </c>
      <c r="F9" s="104">
        <v>1930</v>
      </c>
      <c r="G9" s="104">
        <v>0</v>
      </c>
      <c r="H9" s="104">
        <v>1967</v>
      </c>
      <c r="I9" s="104">
        <v>0</v>
      </c>
      <c r="J9" s="104">
        <v>2043</v>
      </c>
      <c r="K9" s="104">
        <v>0</v>
      </c>
      <c r="L9" s="104">
        <v>1975</v>
      </c>
      <c r="M9" s="104">
        <v>0</v>
      </c>
      <c r="N9" s="104">
        <v>1932</v>
      </c>
      <c r="O9" s="104">
        <v>15</v>
      </c>
      <c r="P9" s="44">
        <v>1919</v>
      </c>
      <c r="Q9" s="103">
        <v>6.2E-2</v>
      </c>
      <c r="S9" s="25">
        <f t="shared" si="1"/>
        <v>0.57321521625846794</v>
      </c>
      <c r="T9" s="25">
        <f t="shared" si="2"/>
        <v>0.57321521625846794</v>
      </c>
      <c r="U9" s="25">
        <f t="shared" si="3"/>
        <v>2.5013027618551327</v>
      </c>
      <c r="V9" s="25">
        <f t="shared" si="4"/>
        <v>6.461698801459093</v>
      </c>
      <c r="W9" s="25">
        <f t="shared" si="5"/>
        <v>2.9181865554976549</v>
      </c>
    </row>
    <row r="10" spans="1:23" ht="16.7">
      <c r="A10" s="35" t="s">
        <v>264</v>
      </c>
      <c r="B10" s="19" t="s">
        <v>8</v>
      </c>
      <c r="C10" s="20">
        <f t="shared" si="0"/>
        <v>1899</v>
      </c>
      <c r="D10" s="104">
        <v>2002</v>
      </c>
      <c r="E10" s="104">
        <v>0</v>
      </c>
      <c r="F10" s="104">
        <v>2002</v>
      </c>
      <c r="G10" s="104">
        <v>0</v>
      </c>
      <c r="H10" s="104">
        <v>1912</v>
      </c>
      <c r="I10" s="104">
        <v>15</v>
      </c>
      <c r="J10" s="104">
        <v>1988</v>
      </c>
      <c r="K10" s="104">
        <v>0</v>
      </c>
      <c r="L10" s="104">
        <v>2046</v>
      </c>
      <c r="M10" s="104">
        <v>0</v>
      </c>
      <c r="N10" s="104">
        <v>1899</v>
      </c>
      <c r="O10" s="104">
        <v>16</v>
      </c>
      <c r="P10" s="44">
        <v>1899</v>
      </c>
      <c r="Q10" s="103">
        <v>9.4E-2</v>
      </c>
      <c r="S10" s="25">
        <f t="shared" si="1"/>
        <v>5.4239073196419172</v>
      </c>
      <c r="T10" s="25">
        <f t="shared" si="2"/>
        <v>5.4239073196419172</v>
      </c>
      <c r="U10" s="25">
        <f t="shared" si="3"/>
        <v>0.68457082675092151</v>
      </c>
      <c r="V10" s="25">
        <f t="shared" si="4"/>
        <v>4.6866771985255395</v>
      </c>
      <c r="W10" s="25">
        <f t="shared" si="5"/>
        <v>7.7409162717219591</v>
      </c>
    </row>
    <row r="11" spans="1:23" ht="16.7">
      <c r="A11" s="35" t="s">
        <v>264</v>
      </c>
      <c r="B11" s="19" t="s">
        <v>9</v>
      </c>
      <c r="C11" s="20">
        <f t="shared" si="0"/>
        <v>1842</v>
      </c>
      <c r="D11" s="104">
        <v>1897</v>
      </c>
      <c r="E11" s="104">
        <v>0</v>
      </c>
      <c r="F11" s="104">
        <v>1897</v>
      </c>
      <c r="G11" s="104">
        <v>0</v>
      </c>
      <c r="H11" s="104">
        <v>1896</v>
      </c>
      <c r="I11" s="104">
        <v>0</v>
      </c>
      <c r="J11" s="104">
        <v>1910</v>
      </c>
      <c r="K11" s="104">
        <v>0</v>
      </c>
      <c r="L11" s="104">
        <v>1903</v>
      </c>
      <c r="M11" s="104">
        <v>0</v>
      </c>
      <c r="N11" s="104">
        <v>1872</v>
      </c>
      <c r="O11" s="104">
        <v>32</v>
      </c>
      <c r="P11" s="44">
        <v>1842</v>
      </c>
      <c r="Q11" s="103">
        <v>4.5999999999999999E-2</v>
      </c>
      <c r="S11" s="25">
        <f t="shared" si="1"/>
        <v>2.9858849077090119</v>
      </c>
      <c r="T11" s="25">
        <f t="shared" si="2"/>
        <v>2.9858849077090119</v>
      </c>
      <c r="U11" s="25">
        <f t="shared" si="3"/>
        <v>2.9315960912052117</v>
      </c>
      <c r="V11" s="25">
        <f t="shared" si="4"/>
        <v>3.6916395222584151</v>
      </c>
      <c r="W11" s="25">
        <f t="shared" si="5"/>
        <v>3.3116178067318134</v>
      </c>
    </row>
    <row r="12" spans="1:23" ht="16.7">
      <c r="A12" s="36" t="s">
        <v>266</v>
      </c>
      <c r="B12" s="19" t="s">
        <v>10</v>
      </c>
      <c r="C12" s="20">
        <f t="shared" si="0"/>
        <v>2553</v>
      </c>
      <c r="D12" s="104">
        <v>2641</v>
      </c>
      <c r="E12" s="104">
        <v>0</v>
      </c>
      <c r="F12" s="104">
        <v>2641</v>
      </c>
      <c r="G12" s="104">
        <v>0</v>
      </c>
      <c r="H12" s="104">
        <v>2816</v>
      </c>
      <c r="I12" s="104">
        <v>0</v>
      </c>
      <c r="J12" s="104">
        <v>2671</v>
      </c>
      <c r="K12" s="104">
        <v>0</v>
      </c>
      <c r="L12" s="104">
        <v>2844</v>
      </c>
      <c r="M12" s="104">
        <v>0</v>
      </c>
      <c r="N12" s="104">
        <v>2585</v>
      </c>
      <c r="O12" s="104">
        <v>31</v>
      </c>
      <c r="P12" s="44">
        <v>2553</v>
      </c>
      <c r="Q12" s="103">
        <v>4.5999999999999999E-2</v>
      </c>
      <c r="S12" s="25">
        <f t="shared" si="1"/>
        <v>3.4469251860556209</v>
      </c>
      <c r="T12" s="25">
        <f t="shared" si="2"/>
        <v>3.4469251860556209</v>
      </c>
      <c r="U12" s="25">
        <f t="shared" si="3"/>
        <v>10.301605953779868</v>
      </c>
      <c r="V12" s="25">
        <f t="shared" si="4"/>
        <v>4.6220133176654921</v>
      </c>
      <c r="W12" s="25">
        <f t="shared" si="5"/>
        <v>11.398354876615747</v>
      </c>
    </row>
    <row r="13" spans="1:23" ht="16.7">
      <c r="A13" s="36" t="s">
        <v>266</v>
      </c>
      <c r="B13" s="19" t="s">
        <v>11</v>
      </c>
      <c r="C13" s="20">
        <f t="shared" si="0"/>
        <v>2655</v>
      </c>
      <c r="D13" s="104">
        <v>2725</v>
      </c>
      <c r="E13" s="104">
        <v>0</v>
      </c>
      <c r="F13" s="104">
        <v>2725</v>
      </c>
      <c r="G13" s="104">
        <v>0</v>
      </c>
      <c r="H13" s="104">
        <v>2936</v>
      </c>
      <c r="I13" s="104">
        <v>0</v>
      </c>
      <c r="J13" s="104">
        <v>2717</v>
      </c>
      <c r="K13" s="104">
        <v>0</v>
      </c>
      <c r="L13" s="104">
        <v>2936</v>
      </c>
      <c r="M13" s="104">
        <v>0</v>
      </c>
      <c r="N13" s="104">
        <v>2711</v>
      </c>
      <c r="O13" s="104">
        <v>15</v>
      </c>
      <c r="P13" s="44">
        <v>2655</v>
      </c>
      <c r="Q13" s="103">
        <v>6.2E-2</v>
      </c>
      <c r="S13" s="25">
        <f t="shared" si="1"/>
        <v>2.6365348399246704</v>
      </c>
      <c r="T13" s="25">
        <f t="shared" si="2"/>
        <v>2.6365348399246704</v>
      </c>
      <c r="U13" s="25">
        <f t="shared" si="3"/>
        <v>10.583804143126176</v>
      </c>
      <c r="V13" s="25">
        <f t="shared" si="4"/>
        <v>2.335216572504708</v>
      </c>
      <c r="W13" s="25">
        <f t="shared" si="5"/>
        <v>10.583804143126176</v>
      </c>
    </row>
    <row r="14" spans="1:23" ht="16.7">
      <c r="A14" s="36" t="s">
        <v>266</v>
      </c>
      <c r="B14" s="19" t="s">
        <v>12</v>
      </c>
      <c r="C14" s="20">
        <f t="shared" si="0"/>
        <v>2419</v>
      </c>
      <c r="D14" s="104">
        <v>2483</v>
      </c>
      <c r="E14" s="104">
        <v>0</v>
      </c>
      <c r="F14" s="104">
        <v>2483</v>
      </c>
      <c r="G14" s="104">
        <v>0</v>
      </c>
      <c r="H14" s="104">
        <v>2628</v>
      </c>
      <c r="I14" s="104">
        <v>0</v>
      </c>
      <c r="J14" s="104">
        <v>2506</v>
      </c>
      <c r="K14" s="104">
        <v>0</v>
      </c>
      <c r="L14" s="104">
        <v>2450</v>
      </c>
      <c r="M14" s="104">
        <v>15</v>
      </c>
      <c r="N14" s="104">
        <v>2419</v>
      </c>
      <c r="O14" s="104">
        <v>15</v>
      </c>
      <c r="P14" s="44">
        <v>2419</v>
      </c>
      <c r="Q14" s="103">
        <v>0.53100000000000003</v>
      </c>
      <c r="S14" s="25">
        <f t="shared" si="1"/>
        <v>2.6457213724679618</v>
      </c>
      <c r="T14" s="25">
        <f t="shared" si="2"/>
        <v>2.6457213724679618</v>
      </c>
      <c r="U14" s="25">
        <f t="shared" si="3"/>
        <v>8.6399338569656887</v>
      </c>
      <c r="V14" s="25">
        <f t="shared" si="4"/>
        <v>3.596527490698636</v>
      </c>
      <c r="W14" s="25">
        <f t="shared" si="5"/>
        <v>1.281521289789169</v>
      </c>
    </row>
    <row r="15" spans="1:23" ht="16.7">
      <c r="A15" s="36" t="s">
        <v>266</v>
      </c>
      <c r="B15" s="19" t="s">
        <v>13</v>
      </c>
      <c r="C15" s="20">
        <f t="shared" si="0"/>
        <v>2312</v>
      </c>
      <c r="D15" s="104">
        <v>2387</v>
      </c>
      <c r="E15" s="104">
        <v>0</v>
      </c>
      <c r="F15" s="104">
        <v>2312</v>
      </c>
      <c r="G15" s="104">
        <v>0</v>
      </c>
      <c r="H15" s="104">
        <v>2481</v>
      </c>
      <c r="I15" s="104">
        <v>0</v>
      </c>
      <c r="J15" s="104">
        <v>2377</v>
      </c>
      <c r="K15" s="104">
        <v>0</v>
      </c>
      <c r="L15" s="104">
        <v>2312</v>
      </c>
      <c r="M15" s="104">
        <v>0</v>
      </c>
      <c r="N15" s="104">
        <v>2356</v>
      </c>
      <c r="O15" s="104">
        <v>16</v>
      </c>
      <c r="P15" s="44">
        <v>2312</v>
      </c>
      <c r="Q15" s="103">
        <v>4.5999999999999999E-2</v>
      </c>
      <c r="S15" s="25">
        <f t="shared" si="1"/>
        <v>3.2439446366782003</v>
      </c>
      <c r="T15" s="25">
        <f t="shared" si="2"/>
        <v>0</v>
      </c>
      <c r="U15" s="25">
        <f t="shared" si="3"/>
        <v>7.3096885813148784</v>
      </c>
      <c r="V15" s="25">
        <f t="shared" si="4"/>
        <v>2.8114186851211072</v>
      </c>
      <c r="W15" s="25">
        <f t="shared" si="5"/>
        <v>0</v>
      </c>
    </row>
    <row r="16" spans="1:23" ht="16.7">
      <c r="A16" s="36" t="s">
        <v>266</v>
      </c>
      <c r="B16" s="19" t="s">
        <v>14</v>
      </c>
      <c r="C16" s="20">
        <f t="shared" si="0"/>
        <v>2435</v>
      </c>
      <c r="D16" s="104">
        <v>2520</v>
      </c>
      <c r="E16" s="104">
        <v>0</v>
      </c>
      <c r="F16" s="104">
        <v>2520</v>
      </c>
      <c r="G16" s="104">
        <v>0</v>
      </c>
      <c r="H16" s="104">
        <v>2466</v>
      </c>
      <c r="I16" s="104">
        <v>16</v>
      </c>
      <c r="J16" s="104">
        <v>2528</v>
      </c>
      <c r="K16" s="104">
        <v>0</v>
      </c>
      <c r="L16" s="104">
        <v>2639</v>
      </c>
      <c r="M16" s="104">
        <v>0</v>
      </c>
      <c r="N16" s="104">
        <v>2454</v>
      </c>
      <c r="O16" s="104">
        <v>31</v>
      </c>
      <c r="P16" s="44">
        <v>2435</v>
      </c>
      <c r="Q16" s="103">
        <v>4.5999999999999999E-2</v>
      </c>
      <c r="S16" s="25">
        <f t="shared" si="1"/>
        <v>3.4907597535934287</v>
      </c>
      <c r="T16" s="25">
        <f t="shared" si="2"/>
        <v>3.4907597535934287</v>
      </c>
      <c r="U16" s="25">
        <f t="shared" si="3"/>
        <v>1.2731006160164271</v>
      </c>
      <c r="V16" s="25">
        <f t="shared" si="4"/>
        <v>3.8193018480492813</v>
      </c>
      <c r="W16" s="25">
        <f t="shared" si="5"/>
        <v>8.3778234086242307</v>
      </c>
    </row>
    <row r="17" spans="1:23" ht="16.7">
      <c r="A17" s="36" t="s">
        <v>266</v>
      </c>
      <c r="B17" s="19" t="s">
        <v>15</v>
      </c>
      <c r="C17" s="20">
        <f t="shared" si="0"/>
        <v>2357</v>
      </c>
      <c r="D17" s="104">
        <v>2402</v>
      </c>
      <c r="E17" s="104">
        <v>0</v>
      </c>
      <c r="F17" s="104">
        <v>2402</v>
      </c>
      <c r="G17" s="104">
        <v>0</v>
      </c>
      <c r="H17" s="104">
        <v>2473</v>
      </c>
      <c r="I17" s="104">
        <v>0</v>
      </c>
      <c r="J17" s="104">
        <v>2455</v>
      </c>
      <c r="K17" s="104">
        <v>0</v>
      </c>
      <c r="L17" s="104">
        <v>2504</v>
      </c>
      <c r="M17" s="104">
        <v>16</v>
      </c>
      <c r="N17" s="104">
        <v>2389</v>
      </c>
      <c r="O17" s="104">
        <v>15</v>
      </c>
      <c r="P17" s="44">
        <v>2357</v>
      </c>
      <c r="Q17" s="103">
        <v>0.15500000000000003</v>
      </c>
      <c r="S17" s="25">
        <f t="shared" si="1"/>
        <v>1.9092066185829444</v>
      </c>
      <c r="T17" s="25">
        <f t="shared" si="2"/>
        <v>1.9092066185829444</v>
      </c>
      <c r="U17" s="25">
        <f t="shared" si="3"/>
        <v>4.9215103945693679</v>
      </c>
      <c r="V17" s="25">
        <f t="shared" si="4"/>
        <v>4.1578277471361895</v>
      </c>
      <c r="W17" s="25">
        <f t="shared" si="5"/>
        <v>6.2367416207042847</v>
      </c>
    </row>
    <row r="18" spans="1:23" ht="16.7">
      <c r="A18" s="36" t="s">
        <v>266</v>
      </c>
      <c r="B18" s="19" t="s">
        <v>16</v>
      </c>
      <c r="C18" s="20">
        <f t="shared" si="0"/>
        <v>2499</v>
      </c>
      <c r="D18" s="104">
        <v>2503</v>
      </c>
      <c r="E18" s="104">
        <v>0</v>
      </c>
      <c r="F18" s="104">
        <v>2503</v>
      </c>
      <c r="G18" s="104">
        <v>0</v>
      </c>
      <c r="H18" s="104">
        <v>2643</v>
      </c>
      <c r="I18" s="104">
        <v>0</v>
      </c>
      <c r="J18" s="104">
        <v>2528</v>
      </c>
      <c r="K18" s="104">
        <v>0</v>
      </c>
      <c r="L18" s="104">
        <v>2643</v>
      </c>
      <c r="M18" s="104">
        <v>0</v>
      </c>
      <c r="N18" s="104">
        <v>2503</v>
      </c>
      <c r="O18" s="104">
        <v>16</v>
      </c>
      <c r="P18" s="44">
        <v>2499</v>
      </c>
      <c r="Q18" s="103">
        <v>1.171</v>
      </c>
      <c r="S18" s="25">
        <f t="shared" si="1"/>
        <v>0.1600640256102441</v>
      </c>
      <c r="T18" s="25">
        <f t="shared" si="2"/>
        <v>0.1600640256102441</v>
      </c>
      <c r="U18" s="25">
        <f t="shared" si="3"/>
        <v>5.7623049219687879</v>
      </c>
      <c r="V18" s="25">
        <f t="shared" si="4"/>
        <v>1.1604641856742697</v>
      </c>
      <c r="W18" s="25">
        <f t="shared" si="5"/>
        <v>5.7623049219687879</v>
      </c>
    </row>
    <row r="19" spans="1:23" ht="16.7">
      <c r="A19" s="36" t="s">
        <v>266</v>
      </c>
      <c r="B19" s="19" t="s">
        <v>17</v>
      </c>
      <c r="C19" s="20">
        <f t="shared" si="0"/>
        <v>2587</v>
      </c>
      <c r="D19" s="104">
        <v>2587</v>
      </c>
      <c r="E19" s="104">
        <v>0</v>
      </c>
      <c r="F19" s="104">
        <v>2587</v>
      </c>
      <c r="G19" s="104">
        <v>0</v>
      </c>
      <c r="H19" s="104">
        <v>2603</v>
      </c>
      <c r="I19" s="104">
        <v>0</v>
      </c>
      <c r="J19" s="104">
        <v>2619</v>
      </c>
      <c r="K19" s="104">
        <v>0</v>
      </c>
      <c r="L19" s="104">
        <v>2603</v>
      </c>
      <c r="M19" s="104">
        <v>0</v>
      </c>
      <c r="N19" s="104">
        <v>2623</v>
      </c>
      <c r="O19" s="104">
        <v>16</v>
      </c>
      <c r="P19" s="44">
        <v>2587</v>
      </c>
      <c r="Q19" s="103">
        <v>0.187</v>
      </c>
      <c r="S19" s="25">
        <f t="shared" si="1"/>
        <v>0</v>
      </c>
      <c r="T19" s="25">
        <f t="shared" si="2"/>
        <v>0</v>
      </c>
      <c r="U19" s="25">
        <f t="shared" si="3"/>
        <v>0.61847700038654807</v>
      </c>
      <c r="V19" s="25">
        <f t="shared" si="4"/>
        <v>1.2369540007730961</v>
      </c>
      <c r="W19" s="25">
        <f t="shared" si="5"/>
        <v>0.61847700038654807</v>
      </c>
    </row>
    <row r="20" spans="1:23" ht="16.7">
      <c r="A20" s="36" t="s">
        <v>266</v>
      </c>
      <c r="B20" s="19" t="s">
        <v>18</v>
      </c>
      <c r="C20" s="20">
        <f t="shared" si="0"/>
        <v>2542</v>
      </c>
      <c r="D20" s="104">
        <v>2629</v>
      </c>
      <c r="E20" s="104">
        <v>0</v>
      </c>
      <c r="F20" s="104">
        <v>2629</v>
      </c>
      <c r="G20" s="104">
        <v>0</v>
      </c>
      <c r="H20" s="104">
        <v>2734</v>
      </c>
      <c r="I20" s="104">
        <v>0</v>
      </c>
      <c r="J20" s="104">
        <v>2641</v>
      </c>
      <c r="K20" s="104">
        <v>0</v>
      </c>
      <c r="L20" s="104">
        <v>2613</v>
      </c>
      <c r="M20" s="104">
        <v>0</v>
      </c>
      <c r="N20" s="104">
        <v>2545</v>
      </c>
      <c r="O20" s="104">
        <v>31</v>
      </c>
      <c r="P20" s="44">
        <v>2542</v>
      </c>
      <c r="Q20" s="103">
        <v>0.14000000000000001</v>
      </c>
      <c r="S20" s="25">
        <f t="shared" si="1"/>
        <v>3.4225019669551533</v>
      </c>
      <c r="T20" s="25">
        <f t="shared" si="2"/>
        <v>3.4225019669551533</v>
      </c>
      <c r="U20" s="25">
        <f t="shared" si="3"/>
        <v>7.5531077891424072</v>
      </c>
      <c r="V20" s="25">
        <f t="shared" si="4"/>
        <v>3.8945712037765543</v>
      </c>
      <c r="W20" s="25">
        <f t="shared" si="5"/>
        <v>2.7930763178599527</v>
      </c>
    </row>
    <row r="21" spans="1:23" ht="16.7">
      <c r="A21" s="36" t="s">
        <v>266</v>
      </c>
      <c r="B21" s="19" t="s">
        <v>19</v>
      </c>
      <c r="C21" s="20">
        <f t="shared" si="0"/>
        <v>2573</v>
      </c>
      <c r="D21" s="104">
        <v>2632</v>
      </c>
      <c r="E21" s="104">
        <v>0</v>
      </c>
      <c r="F21" s="104">
        <v>2632</v>
      </c>
      <c r="G21" s="104">
        <v>0</v>
      </c>
      <c r="H21" s="104">
        <v>2632</v>
      </c>
      <c r="I21" s="104">
        <v>16</v>
      </c>
      <c r="J21" s="104">
        <v>2651</v>
      </c>
      <c r="K21" s="104">
        <v>0</v>
      </c>
      <c r="L21" s="104">
        <v>2632</v>
      </c>
      <c r="M21" s="104">
        <v>0</v>
      </c>
      <c r="N21" s="104">
        <v>2579</v>
      </c>
      <c r="O21" s="104">
        <v>16</v>
      </c>
      <c r="P21" s="44">
        <v>2573</v>
      </c>
      <c r="Q21" s="103">
        <v>0.108</v>
      </c>
      <c r="S21" s="25">
        <f t="shared" si="1"/>
        <v>2.2930431403031482</v>
      </c>
      <c r="T21" s="25">
        <f t="shared" si="2"/>
        <v>2.2930431403031482</v>
      </c>
      <c r="U21" s="25">
        <f t="shared" si="3"/>
        <v>2.2930431403031482</v>
      </c>
      <c r="V21" s="25">
        <f t="shared" si="4"/>
        <v>3.0314807617567041</v>
      </c>
      <c r="W21" s="25">
        <f t="shared" si="5"/>
        <v>2.2930431403031482</v>
      </c>
    </row>
    <row r="22" spans="1:23" ht="16.7">
      <c r="A22" s="36" t="s">
        <v>267</v>
      </c>
      <c r="B22" s="19" t="s">
        <v>20</v>
      </c>
      <c r="C22" s="20">
        <f t="shared" si="0"/>
        <v>3534</v>
      </c>
      <c r="D22" s="104">
        <v>3545</v>
      </c>
      <c r="E22" s="104">
        <v>0</v>
      </c>
      <c r="F22" s="104">
        <v>3545</v>
      </c>
      <c r="G22" s="104">
        <v>0</v>
      </c>
      <c r="H22" s="104">
        <v>3732</v>
      </c>
      <c r="I22" s="104">
        <v>0</v>
      </c>
      <c r="J22" s="104">
        <v>3576</v>
      </c>
      <c r="K22" s="104">
        <v>0</v>
      </c>
      <c r="L22" s="104">
        <v>3732</v>
      </c>
      <c r="M22" s="104">
        <v>16</v>
      </c>
      <c r="N22" s="104">
        <v>3569</v>
      </c>
      <c r="O22" s="104">
        <v>16</v>
      </c>
      <c r="P22" s="44">
        <v>3534</v>
      </c>
      <c r="Q22" s="103">
        <v>0.249</v>
      </c>
      <c r="S22" s="25">
        <f t="shared" si="1"/>
        <v>0.31126202603282399</v>
      </c>
      <c r="T22" s="25">
        <f t="shared" si="2"/>
        <v>0.31126202603282399</v>
      </c>
      <c r="U22" s="25">
        <f t="shared" si="3"/>
        <v>5.6027164685908319</v>
      </c>
      <c r="V22" s="25">
        <f t="shared" si="4"/>
        <v>1.1884550084889642</v>
      </c>
      <c r="W22" s="25">
        <f t="shared" si="5"/>
        <v>5.6027164685908319</v>
      </c>
    </row>
    <row r="23" spans="1:23" ht="16.7">
      <c r="A23" s="36" t="s">
        <v>267</v>
      </c>
      <c r="B23" s="19" t="s">
        <v>21</v>
      </c>
      <c r="C23" s="20">
        <f t="shared" si="0"/>
        <v>3379</v>
      </c>
      <c r="D23" s="104">
        <v>3476</v>
      </c>
      <c r="E23" s="104">
        <v>0</v>
      </c>
      <c r="F23" s="104">
        <v>3476</v>
      </c>
      <c r="G23" s="104">
        <v>0</v>
      </c>
      <c r="H23" s="104">
        <v>3772</v>
      </c>
      <c r="I23" s="104">
        <v>0</v>
      </c>
      <c r="J23" s="104">
        <v>3474</v>
      </c>
      <c r="K23" s="104">
        <v>0</v>
      </c>
      <c r="L23" s="104">
        <v>3772</v>
      </c>
      <c r="M23" s="104">
        <v>0</v>
      </c>
      <c r="N23" s="104">
        <v>3388</v>
      </c>
      <c r="O23" s="104">
        <v>16</v>
      </c>
      <c r="P23" s="44">
        <v>3379</v>
      </c>
      <c r="Q23" s="103">
        <v>0.375</v>
      </c>
      <c r="S23" s="25">
        <f t="shared" si="1"/>
        <v>2.8706717963894643</v>
      </c>
      <c r="T23" s="25">
        <f t="shared" si="2"/>
        <v>2.8706717963894643</v>
      </c>
      <c r="U23" s="25">
        <f t="shared" si="3"/>
        <v>11.630659958567623</v>
      </c>
      <c r="V23" s="25">
        <f t="shared" si="4"/>
        <v>2.811482687185558</v>
      </c>
      <c r="W23" s="25">
        <f t="shared" si="5"/>
        <v>11.630659958567623</v>
      </c>
    </row>
    <row r="24" spans="1:23" ht="16.7">
      <c r="A24" s="36" t="s">
        <v>267</v>
      </c>
      <c r="B24" s="19" t="s">
        <v>22</v>
      </c>
      <c r="C24" s="20">
        <f t="shared" si="0"/>
        <v>3574</v>
      </c>
      <c r="D24" s="104">
        <v>3645</v>
      </c>
      <c r="E24" s="104">
        <v>0</v>
      </c>
      <c r="F24" s="104">
        <v>3663</v>
      </c>
      <c r="G24" s="104">
        <v>0</v>
      </c>
      <c r="H24" s="104">
        <v>3839</v>
      </c>
      <c r="I24" s="104">
        <v>0</v>
      </c>
      <c r="J24" s="104">
        <v>3599</v>
      </c>
      <c r="K24" s="104">
        <v>0</v>
      </c>
      <c r="L24" s="104">
        <v>3839</v>
      </c>
      <c r="M24" s="104">
        <v>15</v>
      </c>
      <c r="N24" s="104">
        <v>3595</v>
      </c>
      <c r="O24" s="104">
        <v>16</v>
      </c>
      <c r="P24" s="44">
        <v>3574</v>
      </c>
      <c r="Q24" s="103">
        <v>0.21900000000000003</v>
      </c>
      <c r="S24" s="25">
        <f t="shared" si="1"/>
        <v>1.9865696698377167</v>
      </c>
      <c r="T24" s="25">
        <f t="shared" si="2"/>
        <v>2.4902070509233352</v>
      </c>
      <c r="U24" s="25">
        <f t="shared" si="3"/>
        <v>7.4146614437604921</v>
      </c>
      <c r="V24" s="25">
        <f t="shared" si="4"/>
        <v>0.69949636261891435</v>
      </c>
      <c r="W24" s="25">
        <f t="shared" si="5"/>
        <v>7.4146614437604921</v>
      </c>
    </row>
    <row r="25" spans="1:23" ht="16.7">
      <c r="A25" s="36" t="s">
        <v>267</v>
      </c>
      <c r="B25" s="19" t="s">
        <v>23</v>
      </c>
      <c r="C25" s="20">
        <f t="shared" si="0"/>
        <v>3561</v>
      </c>
      <c r="D25" s="104">
        <v>3597</v>
      </c>
      <c r="E25" s="104">
        <v>0</v>
      </c>
      <c r="F25" s="104">
        <v>3597</v>
      </c>
      <c r="G25" s="104">
        <v>0</v>
      </c>
      <c r="H25" s="104">
        <v>3908</v>
      </c>
      <c r="I25" s="104">
        <v>0</v>
      </c>
      <c r="J25" s="104">
        <v>3638</v>
      </c>
      <c r="K25" s="104">
        <v>0</v>
      </c>
      <c r="L25" s="104">
        <v>3908</v>
      </c>
      <c r="M25" s="104">
        <v>16</v>
      </c>
      <c r="N25" s="104">
        <v>3578</v>
      </c>
      <c r="O25" s="104">
        <v>15</v>
      </c>
      <c r="P25" s="44">
        <v>3561</v>
      </c>
      <c r="Q25" s="103">
        <v>0.65600000000000003</v>
      </c>
      <c r="S25" s="25">
        <f t="shared" si="1"/>
        <v>1.0109519797809603</v>
      </c>
      <c r="T25" s="25">
        <f t="shared" si="2"/>
        <v>1.0109519797809603</v>
      </c>
      <c r="U25" s="25">
        <f t="shared" si="3"/>
        <v>9.7444538051109237</v>
      </c>
      <c r="V25" s="25">
        <f t="shared" si="4"/>
        <v>2.1623139567537208</v>
      </c>
      <c r="W25" s="25">
        <f t="shared" si="5"/>
        <v>9.7444538051109237</v>
      </c>
    </row>
    <row r="26" spans="1:23" ht="16.7">
      <c r="A26" s="36" t="s">
        <v>267</v>
      </c>
      <c r="B26" s="19" t="s">
        <v>24</v>
      </c>
      <c r="C26" s="20">
        <f t="shared" si="0"/>
        <v>3549</v>
      </c>
      <c r="D26" s="104">
        <v>3686</v>
      </c>
      <c r="E26" s="104">
        <v>0</v>
      </c>
      <c r="F26" s="104">
        <v>3686</v>
      </c>
      <c r="G26" s="104">
        <v>0</v>
      </c>
      <c r="H26" s="104">
        <v>3745</v>
      </c>
      <c r="I26" s="104">
        <v>16</v>
      </c>
      <c r="J26" s="104">
        <v>3668</v>
      </c>
      <c r="K26" s="104">
        <v>0</v>
      </c>
      <c r="L26" s="104">
        <v>3736</v>
      </c>
      <c r="M26" s="104">
        <v>0</v>
      </c>
      <c r="N26" s="104">
        <v>3558</v>
      </c>
      <c r="O26" s="104">
        <v>15</v>
      </c>
      <c r="P26" s="44">
        <v>3549</v>
      </c>
      <c r="Q26" s="103">
        <v>0.109</v>
      </c>
      <c r="S26" s="25">
        <f t="shared" si="1"/>
        <v>3.8602423217807833</v>
      </c>
      <c r="T26" s="25">
        <f t="shared" si="2"/>
        <v>3.8602423217807833</v>
      </c>
      <c r="U26" s="25">
        <f t="shared" si="3"/>
        <v>5.5226824457593686</v>
      </c>
      <c r="V26" s="25">
        <f t="shared" si="4"/>
        <v>3.3530571992110452</v>
      </c>
      <c r="W26" s="25">
        <f t="shared" si="5"/>
        <v>5.2690898844745</v>
      </c>
    </row>
    <row r="27" spans="1:23" ht="16.7">
      <c r="A27" s="36" t="s">
        <v>267</v>
      </c>
      <c r="B27" s="19" t="s">
        <v>25</v>
      </c>
      <c r="C27" s="20">
        <f t="shared" si="0"/>
        <v>3508</v>
      </c>
      <c r="D27" s="104">
        <v>3589</v>
      </c>
      <c r="E27" s="104">
        <v>0</v>
      </c>
      <c r="F27" s="104">
        <v>3570</v>
      </c>
      <c r="G27" s="104">
        <v>0</v>
      </c>
      <c r="H27" s="104">
        <v>3741</v>
      </c>
      <c r="I27" s="104">
        <v>0</v>
      </c>
      <c r="J27" s="104">
        <v>3574</v>
      </c>
      <c r="K27" s="104">
        <v>0</v>
      </c>
      <c r="L27" s="104">
        <v>3681</v>
      </c>
      <c r="M27" s="104">
        <v>15</v>
      </c>
      <c r="N27" s="104">
        <v>3508</v>
      </c>
      <c r="O27" s="104">
        <v>31</v>
      </c>
      <c r="P27" s="44">
        <v>3508</v>
      </c>
      <c r="Q27" s="103">
        <v>0.42100000000000004</v>
      </c>
      <c r="S27" s="25">
        <f t="shared" si="1"/>
        <v>2.3090079817559861</v>
      </c>
      <c r="T27" s="25">
        <f t="shared" si="2"/>
        <v>1.767388825541619</v>
      </c>
      <c r="U27" s="25">
        <f t="shared" si="3"/>
        <v>6.6419612314709235</v>
      </c>
      <c r="V27" s="25">
        <f t="shared" si="4"/>
        <v>1.8814139110604331</v>
      </c>
      <c r="W27" s="25">
        <f t="shared" si="5"/>
        <v>4.9315849486887116</v>
      </c>
    </row>
    <row r="28" spans="1:23" ht="16.7">
      <c r="A28" s="36" t="s">
        <v>267</v>
      </c>
      <c r="B28" s="19" t="s">
        <v>26</v>
      </c>
      <c r="C28" s="20">
        <f t="shared" si="0"/>
        <v>3521</v>
      </c>
      <c r="D28" s="104">
        <v>3624</v>
      </c>
      <c r="E28" s="104">
        <v>0</v>
      </c>
      <c r="F28" s="104">
        <v>3624</v>
      </c>
      <c r="G28" s="104">
        <v>0</v>
      </c>
      <c r="H28" s="104">
        <v>3582</v>
      </c>
      <c r="I28" s="104">
        <v>0</v>
      </c>
      <c r="J28" s="104">
        <v>3664</v>
      </c>
      <c r="K28" s="104">
        <v>0</v>
      </c>
      <c r="L28" s="104">
        <v>3584</v>
      </c>
      <c r="M28" s="104">
        <v>0</v>
      </c>
      <c r="N28" s="104">
        <v>3539</v>
      </c>
      <c r="O28" s="104">
        <v>16</v>
      </c>
      <c r="P28" s="44">
        <v>3521</v>
      </c>
      <c r="Q28" s="103">
        <v>0.14000000000000001</v>
      </c>
      <c r="S28" s="25">
        <f t="shared" si="1"/>
        <v>2.9253053109911957</v>
      </c>
      <c r="T28" s="25">
        <f t="shared" si="2"/>
        <v>2.9253053109911957</v>
      </c>
      <c r="U28" s="25">
        <f t="shared" si="3"/>
        <v>1.7324623686452711</v>
      </c>
      <c r="V28" s="25">
        <f t="shared" si="4"/>
        <v>4.0613462084635046</v>
      </c>
      <c r="W28" s="25">
        <f t="shared" si="5"/>
        <v>1.7892644135188867</v>
      </c>
    </row>
    <row r="29" spans="1:23" ht="16.7">
      <c r="A29" s="36" t="s">
        <v>267</v>
      </c>
      <c r="B29" s="19" t="s">
        <v>27</v>
      </c>
      <c r="C29" s="20">
        <f t="shared" si="0"/>
        <v>3368</v>
      </c>
      <c r="D29" s="104">
        <v>3510</v>
      </c>
      <c r="E29" s="104">
        <v>0</v>
      </c>
      <c r="F29" s="104">
        <v>3510</v>
      </c>
      <c r="G29" s="104">
        <v>0</v>
      </c>
      <c r="H29" s="104">
        <v>3688</v>
      </c>
      <c r="I29" s="104">
        <v>0</v>
      </c>
      <c r="J29" s="104">
        <v>3497</v>
      </c>
      <c r="K29" s="104">
        <v>0</v>
      </c>
      <c r="L29" s="104">
        <v>3688</v>
      </c>
      <c r="M29" s="104">
        <v>0</v>
      </c>
      <c r="N29" s="104">
        <v>3378</v>
      </c>
      <c r="O29" s="104">
        <v>31</v>
      </c>
      <c r="P29" s="44">
        <v>3368</v>
      </c>
      <c r="Q29" s="103">
        <v>0.249</v>
      </c>
      <c r="S29" s="25">
        <f t="shared" si="1"/>
        <v>4.2161520190023758</v>
      </c>
      <c r="T29" s="25">
        <f t="shared" si="2"/>
        <v>4.2161520190023758</v>
      </c>
      <c r="U29" s="25">
        <f t="shared" si="3"/>
        <v>9.5011876484560567</v>
      </c>
      <c r="V29" s="25">
        <f t="shared" si="4"/>
        <v>3.8301662707838484</v>
      </c>
      <c r="W29" s="25">
        <f t="shared" si="5"/>
        <v>9.5011876484560567</v>
      </c>
    </row>
    <row r="30" spans="1:23" ht="16.7">
      <c r="A30" s="36" t="s">
        <v>267</v>
      </c>
      <c r="B30" s="19" t="s">
        <v>28</v>
      </c>
      <c r="C30" s="20">
        <f t="shared" si="0"/>
        <v>3641</v>
      </c>
      <c r="D30" s="104">
        <v>3680</v>
      </c>
      <c r="E30" s="104">
        <v>0</v>
      </c>
      <c r="F30" s="104">
        <v>3680</v>
      </c>
      <c r="G30" s="104">
        <v>0</v>
      </c>
      <c r="H30" s="104">
        <v>3950</v>
      </c>
      <c r="I30" s="104">
        <v>0</v>
      </c>
      <c r="J30" s="104">
        <v>3792</v>
      </c>
      <c r="K30" s="104">
        <v>0</v>
      </c>
      <c r="L30" s="104">
        <v>3943</v>
      </c>
      <c r="M30" s="104">
        <v>0</v>
      </c>
      <c r="N30" s="104">
        <v>3641</v>
      </c>
      <c r="O30" s="104">
        <v>15</v>
      </c>
      <c r="P30" s="44">
        <v>3641</v>
      </c>
      <c r="Q30" s="103">
        <v>0.14000000000000001</v>
      </c>
      <c r="S30" s="25">
        <f t="shared" si="1"/>
        <v>1.0711343037627026</v>
      </c>
      <c r="T30" s="25">
        <f t="shared" si="2"/>
        <v>1.0711343037627026</v>
      </c>
      <c r="U30" s="25">
        <f t="shared" si="3"/>
        <v>8.4866794836583352</v>
      </c>
      <c r="V30" s="25">
        <f t="shared" si="4"/>
        <v>4.1472123043120019</v>
      </c>
      <c r="W30" s="25">
        <f t="shared" si="5"/>
        <v>8.2944246086240039</v>
      </c>
    </row>
    <row r="31" spans="1:23" ht="16.7">
      <c r="A31" s="36" t="s">
        <v>267</v>
      </c>
      <c r="B31" s="19" t="s">
        <v>29</v>
      </c>
      <c r="C31" s="20">
        <f t="shared" si="0"/>
        <v>3492</v>
      </c>
      <c r="D31" s="104">
        <v>3581</v>
      </c>
      <c r="E31" s="104">
        <v>0</v>
      </c>
      <c r="F31" s="104">
        <v>3581</v>
      </c>
      <c r="G31" s="104">
        <v>0</v>
      </c>
      <c r="H31" s="104">
        <v>3664</v>
      </c>
      <c r="I31" s="104">
        <v>16</v>
      </c>
      <c r="J31" s="104">
        <v>3540</v>
      </c>
      <c r="K31" s="104">
        <v>0</v>
      </c>
      <c r="L31" s="104">
        <v>3664</v>
      </c>
      <c r="M31" s="104">
        <v>0</v>
      </c>
      <c r="N31" s="104">
        <v>3500</v>
      </c>
      <c r="O31" s="104">
        <v>15</v>
      </c>
      <c r="P31" s="44">
        <v>3492</v>
      </c>
      <c r="Q31" s="103">
        <v>0.20200000000000001</v>
      </c>
      <c r="S31" s="25">
        <f t="shared" si="1"/>
        <v>2.5486827033218784</v>
      </c>
      <c r="T31" s="25">
        <f t="shared" si="2"/>
        <v>2.5486827033218784</v>
      </c>
      <c r="U31" s="25">
        <f t="shared" si="3"/>
        <v>4.925544100801833</v>
      </c>
      <c r="V31" s="25">
        <f t="shared" si="4"/>
        <v>1.3745704467353952</v>
      </c>
      <c r="W31" s="25">
        <f t="shared" si="5"/>
        <v>4.925544100801833</v>
      </c>
    </row>
    <row r="32" spans="1:23" ht="16.7">
      <c r="A32" s="36" t="s">
        <v>268</v>
      </c>
      <c r="B32" s="19" t="s">
        <v>30</v>
      </c>
      <c r="C32" s="20">
        <f t="shared" si="0"/>
        <v>4323</v>
      </c>
      <c r="D32" s="104">
        <v>4589</v>
      </c>
      <c r="E32" s="104">
        <v>0</v>
      </c>
      <c r="F32" s="104">
        <v>4633</v>
      </c>
      <c r="G32" s="104">
        <v>15</v>
      </c>
      <c r="H32" s="104">
        <v>4486</v>
      </c>
      <c r="I32" s="104">
        <v>47</v>
      </c>
      <c r="J32" s="104">
        <v>4601</v>
      </c>
      <c r="K32" s="104">
        <v>16</v>
      </c>
      <c r="L32" s="104">
        <v>4608</v>
      </c>
      <c r="M32" s="104">
        <v>62</v>
      </c>
      <c r="N32" s="104">
        <v>4415</v>
      </c>
      <c r="O32" s="104">
        <v>78</v>
      </c>
      <c r="P32" s="44">
        <v>4323</v>
      </c>
      <c r="Q32" s="103">
        <v>0.14000000000000001</v>
      </c>
      <c r="S32" s="25">
        <f t="shared" si="1"/>
        <v>6.1531343974092065</v>
      </c>
      <c r="T32" s="25">
        <f t="shared" si="2"/>
        <v>7.1709461022438123</v>
      </c>
      <c r="U32" s="25">
        <f t="shared" si="3"/>
        <v>3.7705297247281977</v>
      </c>
      <c r="V32" s="25">
        <f t="shared" si="4"/>
        <v>6.4307194078186445</v>
      </c>
      <c r="W32" s="25">
        <f t="shared" si="5"/>
        <v>6.5926439972241502</v>
      </c>
    </row>
    <row r="33" spans="1:23" ht="16.7">
      <c r="A33" s="36" t="s">
        <v>268</v>
      </c>
      <c r="B33" s="19" t="s">
        <v>31</v>
      </c>
      <c r="C33" s="20">
        <f t="shared" si="0"/>
        <v>4540</v>
      </c>
      <c r="D33" s="104">
        <v>4749</v>
      </c>
      <c r="E33" s="104">
        <v>0</v>
      </c>
      <c r="F33" s="104">
        <v>4749</v>
      </c>
      <c r="G33" s="104">
        <v>15</v>
      </c>
      <c r="H33" s="104">
        <v>4764</v>
      </c>
      <c r="I33" s="104">
        <v>32</v>
      </c>
      <c r="J33" s="104">
        <v>4791</v>
      </c>
      <c r="K33" s="104">
        <v>15</v>
      </c>
      <c r="L33" s="104">
        <v>4801</v>
      </c>
      <c r="M33" s="104">
        <v>31</v>
      </c>
      <c r="N33" s="104">
        <v>4628</v>
      </c>
      <c r="O33" s="104">
        <v>94</v>
      </c>
      <c r="P33" s="44">
        <v>4540</v>
      </c>
      <c r="Q33" s="103">
        <v>0.46800000000000003</v>
      </c>
      <c r="S33" s="25">
        <f t="shared" si="1"/>
        <v>4.6035242290748899</v>
      </c>
      <c r="T33" s="25">
        <f t="shared" si="2"/>
        <v>4.6035242290748899</v>
      </c>
      <c r="U33" s="25">
        <f t="shared" si="3"/>
        <v>4.9339207048458151</v>
      </c>
      <c r="V33" s="25">
        <f t="shared" si="4"/>
        <v>5.5286343612334798</v>
      </c>
      <c r="W33" s="25">
        <f t="shared" si="5"/>
        <v>5.748898678414097</v>
      </c>
    </row>
    <row r="34" spans="1:23" ht="16.7">
      <c r="A34" s="36" t="s">
        <v>268</v>
      </c>
      <c r="B34" s="19" t="s">
        <v>32</v>
      </c>
      <c r="C34" s="20">
        <f t="shared" si="0"/>
        <v>4316</v>
      </c>
      <c r="D34" s="104">
        <v>4529</v>
      </c>
      <c r="E34" s="104">
        <v>0</v>
      </c>
      <c r="F34" s="104">
        <v>4529</v>
      </c>
      <c r="G34" s="104">
        <v>16</v>
      </c>
      <c r="H34" s="104">
        <v>4612</v>
      </c>
      <c r="I34" s="104">
        <v>31</v>
      </c>
      <c r="J34" s="104">
        <v>4502</v>
      </c>
      <c r="K34" s="104">
        <v>16</v>
      </c>
      <c r="L34" s="104">
        <v>4580</v>
      </c>
      <c r="M34" s="104">
        <v>31</v>
      </c>
      <c r="N34" s="104">
        <v>4415</v>
      </c>
      <c r="O34" s="104">
        <v>94</v>
      </c>
      <c r="P34" s="44">
        <v>4316</v>
      </c>
      <c r="Q34" s="103">
        <v>0.15600000000000003</v>
      </c>
      <c r="S34" s="25">
        <f t="shared" si="1"/>
        <v>4.9351251158480078</v>
      </c>
      <c r="T34" s="25">
        <f t="shared" si="2"/>
        <v>4.9351251158480078</v>
      </c>
      <c r="U34" s="25">
        <f t="shared" si="3"/>
        <v>6.8582020389249303</v>
      </c>
      <c r="V34" s="25">
        <f t="shared" si="4"/>
        <v>4.3095458758109366</v>
      </c>
      <c r="W34" s="25">
        <f t="shared" si="5"/>
        <v>6.1167747914735866</v>
      </c>
    </row>
    <row r="35" spans="1:23" ht="16.7">
      <c r="A35" s="36" t="s">
        <v>268</v>
      </c>
      <c r="B35" s="19" t="s">
        <v>33</v>
      </c>
      <c r="C35" s="20">
        <f t="shared" si="0"/>
        <v>4508</v>
      </c>
      <c r="D35" s="104">
        <v>4657</v>
      </c>
      <c r="E35" s="104">
        <v>0</v>
      </c>
      <c r="F35" s="104">
        <v>4657</v>
      </c>
      <c r="G35" s="104">
        <v>16</v>
      </c>
      <c r="H35" s="104">
        <v>4729</v>
      </c>
      <c r="I35" s="104">
        <v>31</v>
      </c>
      <c r="J35" s="104">
        <v>4767</v>
      </c>
      <c r="K35" s="104">
        <v>0</v>
      </c>
      <c r="L35" s="104">
        <v>4748</v>
      </c>
      <c r="M35" s="104">
        <v>47</v>
      </c>
      <c r="N35" s="104">
        <v>4634</v>
      </c>
      <c r="O35" s="104">
        <v>78</v>
      </c>
      <c r="P35" s="44">
        <v>4508</v>
      </c>
      <c r="Q35" s="103">
        <v>0.35899999999999999</v>
      </c>
      <c r="S35" s="25">
        <f t="shared" si="1"/>
        <v>3.3052351375332742</v>
      </c>
      <c r="T35" s="25">
        <f t="shared" si="2"/>
        <v>3.3052351375332742</v>
      </c>
      <c r="U35" s="25">
        <f t="shared" si="3"/>
        <v>4.9023957409050576</v>
      </c>
      <c r="V35" s="25">
        <f t="shared" si="4"/>
        <v>5.7453416149068319</v>
      </c>
      <c r="W35" s="25">
        <f t="shared" si="5"/>
        <v>5.3238686779059448</v>
      </c>
    </row>
    <row r="36" spans="1:23" ht="16.7">
      <c r="A36" s="36" t="s">
        <v>268</v>
      </c>
      <c r="B36" s="19" t="s">
        <v>34</v>
      </c>
      <c r="C36" s="20">
        <f t="shared" si="0"/>
        <v>4374</v>
      </c>
      <c r="D36" s="104">
        <v>4630</v>
      </c>
      <c r="E36" s="104">
        <v>16</v>
      </c>
      <c r="F36" s="104">
        <v>4589</v>
      </c>
      <c r="G36" s="104">
        <v>0</v>
      </c>
      <c r="H36" s="104">
        <v>4687</v>
      </c>
      <c r="I36" s="104">
        <v>31</v>
      </c>
      <c r="J36" s="104">
        <v>4750</v>
      </c>
      <c r="K36" s="104">
        <v>16</v>
      </c>
      <c r="L36" s="104">
        <v>4672</v>
      </c>
      <c r="M36" s="104">
        <v>47</v>
      </c>
      <c r="N36" s="104">
        <v>4497</v>
      </c>
      <c r="O36" s="104">
        <v>78</v>
      </c>
      <c r="P36" s="44">
        <v>4374</v>
      </c>
      <c r="Q36" s="103">
        <v>0.34299999999999997</v>
      </c>
      <c r="S36" s="25">
        <f t="shared" si="1"/>
        <v>5.8527663465935067</v>
      </c>
      <c r="T36" s="25">
        <f t="shared" si="2"/>
        <v>4.9154092363968909</v>
      </c>
      <c r="U36" s="25">
        <f t="shared" si="3"/>
        <v>7.155921353452217</v>
      </c>
      <c r="V36" s="25">
        <f t="shared" si="4"/>
        <v>8.5962505715592137</v>
      </c>
      <c r="W36" s="25">
        <f t="shared" si="5"/>
        <v>6.8129858253315039</v>
      </c>
    </row>
    <row r="37" spans="1:23" ht="16.7">
      <c r="A37" s="36" t="s">
        <v>268</v>
      </c>
      <c r="B37" s="19" t="s">
        <v>35</v>
      </c>
      <c r="C37" s="20">
        <f t="shared" si="0"/>
        <v>4440</v>
      </c>
      <c r="D37" s="104">
        <v>4630</v>
      </c>
      <c r="E37" s="104">
        <v>16</v>
      </c>
      <c r="F37" s="104">
        <v>4630</v>
      </c>
      <c r="G37" s="104">
        <v>0</v>
      </c>
      <c r="H37" s="104">
        <v>4656</v>
      </c>
      <c r="I37" s="104">
        <v>31</v>
      </c>
      <c r="J37" s="104">
        <v>4662</v>
      </c>
      <c r="K37" s="104">
        <v>16</v>
      </c>
      <c r="L37" s="104">
        <v>4709</v>
      </c>
      <c r="M37" s="104">
        <v>31</v>
      </c>
      <c r="N37" s="104">
        <v>4521</v>
      </c>
      <c r="O37" s="104">
        <v>78</v>
      </c>
      <c r="P37" s="44">
        <v>4440</v>
      </c>
      <c r="Q37" s="103">
        <v>0.46800000000000003</v>
      </c>
      <c r="S37" s="25">
        <f t="shared" si="1"/>
        <v>4.2792792792792795</v>
      </c>
      <c r="T37" s="25">
        <f t="shared" si="2"/>
        <v>4.2792792792792795</v>
      </c>
      <c r="U37" s="25">
        <f t="shared" si="3"/>
        <v>4.8648648648648649</v>
      </c>
      <c r="V37" s="25">
        <f t="shared" si="4"/>
        <v>5</v>
      </c>
      <c r="W37" s="25">
        <f t="shared" si="5"/>
        <v>6.0585585585585582</v>
      </c>
    </row>
    <row r="38" spans="1:23" ht="16.7">
      <c r="A38" s="36" t="s">
        <v>268</v>
      </c>
      <c r="B38" s="19" t="s">
        <v>36</v>
      </c>
      <c r="C38" s="20">
        <f t="shared" si="0"/>
        <v>4379</v>
      </c>
      <c r="D38" s="104">
        <v>4652</v>
      </c>
      <c r="E38" s="104">
        <v>0</v>
      </c>
      <c r="F38" s="104">
        <v>4652</v>
      </c>
      <c r="G38" s="104">
        <v>16</v>
      </c>
      <c r="H38" s="104">
        <v>4548</v>
      </c>
      <c r="I38" s="104">
        <v>46</v>
      </c>
      <c r="J38" s="104">
        <v>4595</v>
      </c>
      <c r="K38" s="104">
        <v>0</v>
      </c>
      <c r="L38" s="104">
        <v>4659</v>
      </c>
      <c r="M38" s="104">
        <v>47</v>
      </c>
      <c r="N38" s="104">
        <v>4453</v>
      </c>
      <c r="O38" s="104">
        <v>78</v>
      </c>
      <c r="P38" s="44">
        <v>4379</v>
      </c>
      <c r="Q38" s="103">
        <v>0.40600000000000003</v>
      </c>
      <c r="S38" s="25">
        <f t="shared" si="1"/>
        <v>6.2343000685087917</v>
      </c>
      <c r="T38" s="25">
        <f t="shared" si="2"/>
        <v>6.2343000685087917</v>
      </c>
      <c r="U38" s="25">
        <f t="shared" si="3"/>
        <v>3.8593286138387759</v>
      </c>
      <c r="V38" s="25">
        <f t="shared" si="4"/>
        <v>4.9326330212377254</v>
      </c>
      <c r="W38" s="25">
        <f t="shared" si="5"/>
        <v>6.3941539164192731</v>
      </c>
    </row>
    <row r="39" spans="1:23" ht="16.7">
      <c r="A39" s="36" t="s">
        <v>268</v>
      </c>
      <c r="B39" s="19" t="s">
        <v>37</v>
      </c>
      <c r="C39" s="20">
        <f t="shared" si="0"/>
        <v>4390</v>
      </c>
      <c r="D39" s="104">
        <v>4700</v>
      </c>
      <c r="E39" s="104">
        <v>0</v>
      </c>
      <c r="F39" s="104">
        <v>4630</v>
      </c>
      <c r="G39" s="104">
        <v>16</v>
      </c>
      <c r="H39" s="104">
        <v>4650</v>
      </c>
      <c r="I39" s="104">
        <v>31</v>
      </c>
      <c r="J39" s="104">
        <v>4661</v>
      </c>
      <c r="K39" s="104">
        <v>16</v>
      </c>
      <c r="L39" s="104">
        <v>4655</v>
      </c>
      <c r="M39" s="104">
        <v>31</v>
      </c>
      <c r="N39" s="104">
        <v>4478</v>
      </c>
      <c r="O39" s="104">
        <v>94</v>
      </c>
      <c r="P39" s="44">
        <v>4390</v>
      </c>
      <c r="Q39" s="103">
        <v>9.2999999999999999E-2</v>
      </c>
      <c r="S39" s="25">
        <f t="shared" si="1"/>
        <v>7.0615034168564916</v>
      </c>
      <c r="T39" s="25">
        <f t="shared" si="2"/>
        <v>5.4669703872437356</v>
      </c>
      <c r="U39" s="25">
        <f t="shared" si="3"/>
        <v>5.9225512528473807</v>
      </c>
      <c r="V39" s="25">
        <f t="shared" si="4"/>
        <v>6.1731207289293852</v>
      </c>
      <c r="W39" s="25">
        <f t="shared" si="5"/>
        <v>6.0364464692482915</v>
      </c>
    </row>
    <row r="40" spans="1:23" ht="16.7">
      <c r="A40" s="36" t="s">
        <v>268</v>
      </c>
      <c r="B40" s="19" t="s">
        <v>38</v>
      </c>
      <c r="C40" s="20">
        <f t="shared" si="0"/>
        <v>4195</v>
      </c>
      <c r="D40" s="104">
        <v>4404</v>
      </c>
      <c r="E40" s="104">
        <v>0</v>
      </c>
      <c r="F40" s="104">
        <v>4404</v>
      </c>
      <c r="G40" s="104">
        <v>15</v>
      </c>
      <c r="H40" s="104">
        <v>4357</v>
      </c>
      <c r="I40" s="104">
        <v>32</v>
      </c>
      <c r="J40" s="104">
        <v>4439</v>
      </c>
      <c r="K40" s="104">
        <v>0</v>
      </c>
      <c r="L40" s="104">
        <v>4392</v>
      </c>
      <c r="M40" s="104">
        <v>31</v>
      </c>
      <c r="N40" s="104">
        <v>4296</v>
      </c>
      <c r="O40" s="104">
        <v>94</v>
      </c>
      <c r="P40" s="44">
        <v>4195</v>
      </c>
      <c r="Q40" s="103">
        <v>0.15500000000000003</v>
      </c>
      <c r="S40" s="25">
        <f t="shared" si="1"/>
        <v>4.9821215733015496</v>
      </c>
      <c r="T40" s="25">
        <f t="shared" si="2"/>
        <v>4.9821215733015496</v>
      </c>
      <c r="U40" s="25">
        <f t="shared" si="3"/>
        <v>3.8617401668653155</v>
      </c>
      <c r="V40" s="25">
        <f t="shared" si="4"/>
        <v>5.8164481525625744</v>
      </c>
      <c r="W40" s="25">
        <f t="shared" si="5"/>
        <v>4.6960667461263403</v>
      </c>
    </row>
    <row r="41" spans="1:23" ht="16.7">
      <c r="A41" s="36" t="s">
        <v>268</v>
      </c>
      <c r="B41" s="19" t="s">
        <v>39</v>
      </c>
      <c r="C41" s="20">
        <f t="shared" si="0"/>
        <v>4430</v>
      </c>
      <c r="D41" s="104">
        <v>4620</v>
      </c>
      <c r="E41" s="104">
        <v>0</v>
      </c>
      <c r="F41" s="104">
        <v>4620</v>
      </c>
      <c r="G41" s="104">
        <v>16</v>
      </c>
      <c r="H41" s="104">
        <v>4631</v>
      </c>
      <c r="I41" s="104">
        <v>31</v>
      </c>
      <c r="J41" s="104">
        <v>4663</v>
      </c>
      <c r="K41" s="104">
        <v>16</v>
      </c>
      <c r="L41" s="104">
        <v>4715</v>
      </c>
      <c r="M41" s="104">
        <v>31</v>
      </c>
      <c r="N41" s="104">
        <v>4521</v>
      </c>
      <c r="O41" s="104">
        <v>94</v>
      </c>
      <c r="P41" s="44">
        <v>4430</v>
      </c>
      <c r="Q41" s="103">
        <v>0.21800000000000003</v>
      </c>
      <c r="S41" s="25">
        <f t="shared" si="1"/>
        <v>4.288939051918736</v>
      </c>
      <c r="T41" s="25">
        <f t="shared" si="2"/>
        <v>4.288939051918736</v>
      </c>
      <c r="U41" s="25">
        <f t="shared" si="3"/>
        <v>4.5372460496614</v>
      </c>
      <c r="V41" s="25">
        <f t="shared" si="4"/>
        <v>5.2595936794582396</v>
      </c>
      <c r="W41" s="25">
        <f t="shared" si="5"/>
        <v>6.4334085778781036</v>
      </c>
    </row>
    <row r="42" spans="1:23" ht="16.7">
      <c r="A42" s="36" t="s">
        <v>269</v>
      </c>
      <c r="B42" s="19" t="s">
        <v>40</v>
      </c>
      <c r="C42" s="20">
        <f t="shared" si="0"/>
        <v>5550</v>
      </c>
      <c r="D42" s="104">
        <v>5765</v>
      </c>
      <c r="E42" s="104">
        <v>0</v>
      </c>
      <c r="F42" s="104">
        <v>5765</v>
      </c>
      <c r="G42" s="104">
        <v>16</v>
      </c>
      <c r="H42" s="104">
        <v>5823</v>
      </c>
      <c r="I42" s="104">
        <v>78</v>
      </c>
      <c r="J42" s="104">
        <v>5774</v>
      </c>
      <c r="K42" s="104">
        <v>0</v>
      </c>
      <c r="L42" s="104">
        <v>5811</v>
      </c>
      <c r="M42" s="104">
        <v>78</v>
      </c>
      <c r="N42" s="104">
        <v>5633</v>
      </c>
      <c r="O42" s="104">
        <v>94</v>
      </c>
      <c r="P42" s="44">
        <v>5550</v>
      </c>
      <c r="Q42" s="103">
        <v>0.60899999999999999</v>
      </c>
      <c r="S42" s="25">
        <f t="shared" si="1"/>
        <v>3.8738738738738738</v>
      </c>
      <c r="T42" s="25">
        <f t="shared" si="2"/>
        <v>3.8738738738738738</v>
      </c>
      <c r="U42" s="25">
        <f t="shared" si="3"/>
        <v>4.9189189189189184</v>
      </c>
      <c r="V42" s="25">
        <f t="shared" si="4"/>
        <v>4.0360360360360357</v>
      </c>
      <c r="W42" s="25">
        <f t="shared" si="5"/>
        <v>4.7027027027027026</v>
      </c>
    </row>
    <row r="43" spans="1:23" ht="16.7">
      <c r="A43" s="36" t="s">
        <v>269</v>
      </c>
      <c r="B43" s="19" t="s">
        <v>41</v>
      </c>
      <c r="C43" s="20">
        <f t="shared" si="0"/>
        <v>5357</v>
      </c>
      <c r="D43" s="104">
        <v>5577</v>
      </c>
      <c r="E43" s="104">
        <v>0</v>
      </c>
      <c r="F43" s="104">
        <v>5577</v>
      </c>
      <c r="G43" s="104">
        <v>16</v>
      </c>
      <c r="H43" s="104">
        <v>5790</v>
      </c>
      <c r="I43" s="104">
        <v>78</v>
      </c>
      <c r="J43" s="104">
        <v>5573</v>
      </c>
      <c r="K43" s="104">
        <v>0</v>
      </c>
      <c r="L43" s="104">
        <v>5672</v>
      </c>
      <c r="M43" s="104">
        <v>78</v>
      </c>
      <c r="N43" s="104">
        <v>5441</v>
      </c>
      <c r="O43" s="104">
        <v>94</v>
      </c>
      <c r="P43" s="44">
        <v>5357</v>
      </c>
      <c r="Q43" s="103">
        <v>0.23400000000000001</v>
      </c>
      <c r="S43" s="25">
        <f t="shared" si="1"/>
        <v>4.1067761806981515</v>
      </c>
      <c r="T43" s="25">
        <f t="shared" si="2"/>
        <v>4.1067761806981515</v>
      </c>
      <c r="U43" s="25">
        <f t="shared" si="3"/>
        <v>8.0828822101922722</v>
      </c>
      <c r="V43" s="25">
        <f t="shared" si="4"/>
        <v>4.0321075228672765</v>
      </c>
      <c r="W43" s="25">
        <f t="shared" si="5"/>
        <v>5.8801568041814445</v>
      </c>
    </row>
    <row r="44" spans="1:23" ht="16.7">
      <c r="A44" s="36" t="s">
        <v>269</v>
      </c>
      <c r="B44" s="19" t="s">
        <v>42</v>
      </c>
      <c r="C44" s="20">
        <f t="shared" si="0"/>
        <v>5474</v>
      </c>
      <c r="D44" s="104">
        <v>5699</v>
      </c>
      <c r="E44" s="104">
        <v>0</v>
      </c>
      <c r="F44" s="104">
        <v>5699</v>
      </c>
      <c r="G44" s="104">
        <v>31</v>
      </c>
      <c r="H44" s="104">
        <v>5686</v>
      </c>
      <c r="I44" s="104">
        <v>78</v>
      </c>
      <c r="J44" s="104">
        <v>5690</v>
      </c>
      <c r="K44" s="104">
        <v>0</v>
      </c>
      <c r="L44" s="104">
        <v>5762</v>
      </c>
      <c r="M44" s="104">
        <v>78</v>
      </c>
      <c r="N44" s="104">
        <v>5511</v>
      </c>
      <c r="O44" s="104">
        <v>63</v>
      </c>
      <c r="P44" s="44">
        <v>5474</v>
      </c>
      <c r="Q44" s="103">
        <v>0.79600000000000004</v>
      </c>
      <c r="S44" s="25">
        <f t="shared" si="1"/>
        <v>4.1103397880891483</v>
      </c>
      <c r="T44" s="25">
        <f t="shared" si="2"/>
        <v>4.1103397880891483</v>
      </c>
      <c r="U44" s="25">
        <f t="shared" si="3"/>
        <v>3.8728534892217761</v>
      </c>
      <c r="V44" s="25">
        <f t="shared" si="4"/>
        <v>3.945926196565583</v>
      </c>
      <c r="W44" s="25">
        <f t="shared" si="5"/>
        <v>5.26123492875411</v>
      </c>
    </row>
    <row r="45" spans="1:23" ht="16.7">
      <c r="A45" s="36" t="s">
        <v>269</v>
      </c>
      <c r="B45" s="19" t="s">
        <v>43</v>
      </c>
      <c r="C45" s="20">
        <f t="shared" si="0"/>
        <v>5672</v>
      </c>
      <c r="D45" s="104">
        <v>5833</v>
      </c>
      <c r="E45" s="104">
        <v>0</v>
      </c>
      <c r="F45" s="104">
        <v>5833</v>
      </c>
      <c r="G45" s="104">
        <v>16</v>
      </c>
      <c r="H45" s="104">
        <v>5987</v>
      </c>
      <c r="I45" s="104">
        <v>78</v>
      </c>
      <c r="J45" s="104">
        <v>5864</v>
      </c>
      <c r="K45" s="104">
        <v>15</v>
      </c>
      <c r="L45" s="104">
        <v>5965</v>
      </c>
      <c r="M45" s="104">
        <v>78</v>
      </c>
      <c r="N45" s="104">
        <v>5717</v>
      </c>
      <c r="O45" s="104">
        <v>78</v>
      </c>
      <c r="P45" s="44">
        <v>5672</v>
      </c>
      <c r="Q45" s="103">
        <v>0.46799999999999997</v>
      </c>
      <c r="S45" s="25">
        <f t="shared" si="1"/>
        <v>2.8385049365303243</v>
      </c>
      <c r="T45" s="25">
        <f t="shared" si="2"/>
        <v>2.8385049365303243</v>
      </c>
      <c r="U45" s="25">
        <f t="shared" si="3"/>
        <v>5.5535966149506342</v>
      </c>
      <c r="V45" s="25">
        <f t="shared" si="4"/>
        <v>3.3850493653032441</v>
      </c>
      <c r="W45" s="25">
        <f t="shared" si="5"/>
        <v>5.1657263751763054</v>
      </c>
    </row>
    <row r="46" spans="1:23" ht="16.7">
      <c r="A46" s="36" t="s">
        <v>269</v>
      </c>
      <c r="B46" s="19" t="s">
        <v>44</v>
      </c>
      <c r="C46" s="20">
        <f t="shared" si="0"/>
        <v>5582</v>
      </c>
      <c r="D46" s="104">
        <v>5867</v>
      </c>
      <c r="E46" s="104">
        <v>0</v>
      </c>
      <c r="F46" s="104">
        <v>5867</v>
      </c>
      <c r="G46" s="104">
        <v>16</v>
      </c>
      <c r="H46" s="104">
        <v>5799</v>
      </c>
      <c r="I46" s="104">
        <v>78</v>
      </c>
      <c r="J46" s="104">
        <v>5831</v>
      </c>
      <c r="K46" s="104">
        <v>15</v>
      </c>
      <c r="L46" s="104">
        <v>5924</v>
      </c>
      <c r="M46" s="104">
        <v>78</v>
      </c>
      <c r="N46" s="104">
        <v>5713</v>
      </c>
      <c r="O46" s="104">
        <v>78</v>
      </c>
      <c r="P46" s="44">
        <v>5582</v>
      </c>
      <c r="Q46" s="103">
        <v>0.53</v>
      </c>
      <c r="S46" s="25">
        <f t="shared" si="1"/>
        <v>5.1056968828376927</v>
      </c>
      <c r="T46" s="25">
        <f t="shared" si="2"/>
        <v>5.1056968828376927</v>
      </c>
      <c r="U46" s="25">
        <f t="shared" si="3"/>
        <v>3.8874955213185238</v>
      </c>
      <c r="V46" s="25">
        <f t="shared" si="4"/>
        <v>4.4607667502687205</v>
      </c>
      <c r="W46" s="25">
        <f t="shared" si="5"/>
        <v>6.1268362594052315</v>
      </c>
    </row>
    <row r="47" spans="1:23" ht="16.7">
      <c r="A47" s="36" t="s">
        <v>269</v>
      </c>
      <c r="B47" s="19" t="s">
        <v>45</v>
      </c>
      <c r="C47" s="20">
        <f t="shared" si="0"/>
        <v>5490</v>
      </c>
      <c r="D47" s="104">
        <v>5682</v>
      </c>
      <c r="E47" s="104">
        <v>0</v>
      </c>
      <c r="F47" s="104">
        <v>5705</v>
      </c>
      <c r="G47" s="104">
        <v>15</v>
      </c>
      <c r="H47" s="104">
        <v>5819</v>
      </c>
      <c r="I47" s="104">
        <v>78</v>
      </c>
      <c r="J47" s="104">
        <v>5721</v>
      </c>
      <c r="K47" s="104">
        <v>16</v>
      </c>
      <c r="L47" s="104">
        <v>5675</v>
      </c>
      <c r="M47" s="104">
        <v>62</v>
      </c>
      <c r="N47" s="104">
        <v>5558</v>
      </c>
      <c r="O47" s="104">
        <v>78</v>
      </c>
      <c r="P47" s="44">
        <v>5490</v>
      </c>
      <c r="Q47" s="103">
        <v>0.14100000000000001</v>
      </c>
      <c r="S47" s="25">
        <f t="shared" si="1"/>
        <v>3.4972677595628414</v>
      </c>
      <c r="T47" s="25">
        <f t="shared" si="2"/>
        <v>3.9162112932604733</v>
      </c>
      <c r="U47" s="25">
        <f t="shared" si="3"/>
        <v>5.992714025500911</v>
      </c>
      <c r="V47" s="25">
        <f t="shared" si="4"/>
        <v>4.2076502732240435</v>
      </c>
      <c r="W47" s="25">
        <f t="shared" si="5"/>
        <v>3.3697632058287796</v>
      </c>
    </row>
    <row r="48" spans="1:23" ht="16.7">
      <c r="A48" s="36" t="s">
        <v>269</v>
      </c>
      <c r="B48" s="19" t="s">
        <v>46</v>
      </c>
      <c r="C48" s="20">
        <f t="shared" si="0"/>
        <v>5718</v>
      </c>
      <c r="D48" s="104">
        <v>5912</v>
      </c>
      <c r="E48" s="104">
        <v>0</v>
      </c>
      <c r="F48" s="104">
        <v>5912</v>
      </c>
      <c r="G48" s="104">
        <v>15</v>
      </c>
      <c r="H48" s="104">
        <v>6051</v>
      </c>
      <c r="I48" s="104">
        <v>78</v>
      </c>
      <c r="J48" s="104">
        <v>5966</v>
      </c>
      <c r="K48" s="104">
        <v>16</v>
      </c>
      <c r="L48" s="104">
        <v>6005</v>
      </c>
      <c r="M48" s="104">
        <v>78</v>
      </c>
      <c r="N48" s="104">
        <v>5889</v>
      </c>
      <c r="O48" s="104">
        <v>78</v>
      </c>
      <c r="P48" s="44">
        <v>5718</v>
      </c>
      <c r="Q48" s="103">
        <v>0.26500000000000001</v>
      </c>
      <c r="S48" s="25">
        <f t="shared" si="1"/>
        <v>3.3927946834557536</v>
      </c>
      <c r="T48" s="25">
        <f t="shared" si="2"/>
        <v>3.3927946834557536</v>
      </c>
      <c r="U48" s="25">
        <f t="shared" si="3"/>
        <v>5.8237145855194123</v>
      </c>
      <c r="V48" s="25">
        <f t="shared" si="4"/>
        <v>4.3371808324589018</v>
      </c>
      <c r="W48" s="25">
        <f t="shared" si="5"/>
        <v>5.0192374956278423</v>
      </c>
    </row>
    <row r="49" spans="1:23" ht="16.7">
      <c r="A49" s="36" t="s">
        <v>269</v>
      </c>
      <c r="B49" s="19" t="s">
        <v>47</v>
      </c>
      <c r="C49" s="20">
        <f t="shared" si="0"/>
        <v>5444</v>
      </c>
      <c r="D49" s="104">
        <v>5672</v>
      </c>
      <c r="E49" s="104">
        <v>0</v>
      </c>
      <c r="F49" s="104">
        <v>5672</v>
      </c>
      <c r="G49" s="104">
        <v>16</v>
      </c>
      <c r="H49" s="104">
        <v>5741</v>
      </c>
      <c r="I49" s="104">
        <v>78</v>
      </c>
      <c r="J49" s="104">
        <v>5764</v>
      </c>
      <c r="K49" s="104">
        <v>16</v>
      </c>
      <c r="L49" s="104">
        <v>5669</v>
      </c>
      <c r="M49" s="104">
        <v>93</v>
      </c>
      <c r="N49" s="104">
        <v>5530</v>
      </c>
      <c r="O49" s="104">
        <v>78</v>
      </c>
      <c r="P49" s="44">
        <v>5444</v>
      </c>
      <c r="Q49" s="103">
        <v>0.40500000000000003</v>
      </c>
      <c r="S49" s="25">
        <f t="shared" si="1"/>
        <v>4.1880969875091845</v>
      </c>
      <c r="T49" s="25">
        <f t="shared" si="2"/>
        <v>4.1880969875091845</v>
      </c>
      <c r="U49" s="25">
        <f t="shared" si="3"/>
        <v>5.4555473916238055</v>
      </c>
      <c r="V49" s="25">
        <f t="shared" si="4"/>
        <v>5.8780308596620134</v>
      </c>
      <c r="W49" s="25">
        <f t="shared" si="5"/>
        <v>4.1329904481998536</v>
      </c>
    </row>
    <row r="50" spans="1:23" ht="16.7">
      <c r="A50" s="36" t="s">
        <v>269</v>
      </c>
      <c r="B50" s="19" t="s">
        <v>48</v>
      </c>
      <c r="C50" s="20">
        <f t="shared" si="0"/>
        <v>5506</v>
      </c>
      <c r="D50" s="104">
        <v>5721</v>
      </c>
      <c r="E50" s="104">
        <v>0</v>
      </c>
      <c r="F50" s="104">
        <v>5721</v>
      </c>
      <c r="G50" s="104">
        <v>15</v>
      </c>
      <c r="H50" s="104">
        <v>5572</v>
      </c>
      <c r="I50" s="104">
        <v>63</v>
      </c>
      <c r="J50" s="104">
        <v>5761</v>
      </c>
      <c r="K50" s="104">
        <v>16</v>
      </c>
      <c r="L50" s="104">
        <v>5695</v>
      </c>
      <c r="M50" s="104">
        <v>78</v>
      </c>
      <c r="N50" s="104">
        <v>5600</v>
      </c>
      <c r="O50" s="104">
        <v>79</v>
      </c>
      <c r="P50" s="44">
        <v>5506</v>
      </c>
      <c r="Q50" s="103">
        <v>0.46799999999999997</v>
      </c>
      <c r="S50" s="25">
        <f t="shared" si="1"/>
        <v>3.9048310933527066</v>
      </c>
      <c r="T50" s="25">
        <f t="shared" si="2"/>
        <v>3.9048310933527066</v>
      </c>
      <c r="U50" s="25">
        <f t="shared" si="3"/>
        <v>1.1986923356338541</v>
      </c>
      <c r="V50" s="25">
        <f t="shared" si="4"/>
        <v>4.631311296767163</v>
      </c>
      <c r="W50" s="25">
        <f t="shared" si="5"/>
        <v>3.4326189611333087</v>
      </c>
    </row>
    <row r="51" spans="1:23" ht="16.7">
      <c r="A51" s="36" t="s">
        <v>269</v>
      </c>
      <c r="B51" s="19" t="s">
        <v>49</v>
      </c>
      <c r="C51" s="20">
        <f t="shared" si="0"/>
        <v>5540</v>
      </c>
      <c r="D51" s="104">
        <v>5782</v>
      </c>
      <c r="E51" s="104">
        <v>0</v>
      </c>
      <c r="F51" s="104">
        <v>5763</v>
      </c>
      <c r="G51" s="104">
        <v>15</v>
      </c>
      <c r="H51" s="104">
        <v>5793</v>
      </c>
      <c r="I51" s="104">
        <v>63</v>
      </c>
      <c r="J51" s="104">
        <v>5833</v>
      </c>
      <c r="K51" s="104">
        <v>16</v>
      </c>
      <c r="L51" s="104">
        <v>5757</v>
      </c>
      <c r="M51" s="104">
        <v>62</v>
      </c>
      <c r="N51" s="104">
        <v>5632</v>
      </c>
      <c r="O51" s="104">
        <v>78</v>
      </c>
      <c r="P51" s="44">
        <v>5540</v>
      </c>
      <c r="Q51" s="103">
        <v>0.156</v>
      </c>
      <c r="S51" s="25">
        <f t="shared" si="1"/>
        <v>4.3682310469314078</v>
      </c>
      <c r="T51" s="25">
        <f t="shared" si="2"/>
        <v>4.025270758122744</v>
      </c>
      <c r="U51" s="25">
        <f t="shared" si="3"/>
        <v>4.5667870036101084</v>
      </c>
      <c r="V51" s="25">
        <f t="shared" si="4"/>
        <v>5.2888086642599283</v>
      </c>
      <c r="W51" s="25">
        <f t="shared" si="5"/>
        <v>3.9169675090252709</v>
      </c>
    </row>
    <row r="52" spans="1:23" ht="16.7">
      <c r="A52" s="36" t="s">
        <v>270</v>
      </c>
      <c r="B52" s="19" t="s">
        <v>50</v>
      </c>
      <c r="C52" s="20">
        <f t="shared" si="0"/>
        <v>7490</v>
      </c>
      <c r="D52" s="104">
        <v>7731</v>
      </c>
      <c r="E52" s="104">
        <v>0</v>
      </c>
      <c r="F52" s="104">
        <v>7731</v>
      </c>
      <c r="G52" s="104">
        <v>16</v>
      </c>
      <c r="H52" s="104">
        <v>7692</v>
      </c>
      <c r="I52" s="104">
        <v>156</v>
      </c>
      <c r="J52" s="104">
        <v>7764</v>
      </c>
      <c r="K52" s="104">
        <v>0</v>
      </c>
      <c r="L52" s="104">
        <v>7748</v>
      </c>
      <c r="M52" s="104">
        <v>156</v>
      </c>
      <c r="N52" s="104">
        <v>7626</v>
      </c>
      <c r="O52" s="104">
        <v>78</v>
      </c>
      <c r="P52" s="44">
        <v>7490</v>
      </c>
      <c r="Q52" s="103">
        <v>0.35899999999999999</v>
      </c>
      <c r="S52" s="25">
        <f t="shared" si="1"/>
        <v>3.2176234979973293</v>
      </c>
      <c r="T52" s="25">
        <f t="shared" si="2"/>
        <v>3.2176234979973293</v>
      </c>
      <c r="U52" s="25">
        <f t="shared" si="3"/>
        <v>2.6969292389853137</v>
      </c>
      <c r="V52" s="25">
        <f t="shared" si="4"/>
        <v>3.6582109479305744</v>
      </c>
      <c r="W52" s="25">
        <f t="shared" si="5"/>
        <v>3.4445927903871825</v>
      </c>
    </row>
    <row r="53" spans="1:23" ht="16.7">
      <c r="A53" s="36" t="s">
        <v>270</v>
      </c>
      <c r="B53" s="19" t="s">
        <v>51</v>
      </c>
      <c r="C53" s="20">
        <f t="shared" si="0"/>
        <v>7000</v>
      </c>
      <c r="D53" s="104">
        <v>7212</v>
      </c>
      <c r="E53" s="104">
        <v>0</v>
      </c>
      <c r="F53" s="104">
        <v>7212</v>
      </c>
      <c r="G53" s="104">
        <v>15</v>
      </c>
      <c r="H53" s="104">
        <v>7516</v>
      </c>
      <c r="I53" s="104">
        <v>157</v>
      </c>
      <c r="J53" s="104">
        <v>7306</v>
      </c>
      <c r="K53" s="104">
        <v>0</v>
      </c>
      <c r="L53" s="104">
        <v>7502</v>
      </c>
      <c r="M53" s="104">
        <v>172</v>
      </c>
      <c r="N53" s="104">
        <v>7201</v>
      </c>
      <c r="O53" s="104">
        <v>94</v>
      </c>
      <c r="P53" s="44">
        <v>7000</v>
      </c>
      <c r="Q53" s="103">
        <v>0.31200000000000006</v>
      </c>
      <c r="S53" s="25">
        <f t="shared" si="1"/>
        <v>3.0285714285714289</v>
      </c>
      <c r="T53" s="25">
        <f t="shared" si="2"/>
        <v>3.0285714285714289</v>
      </c>
      <c r="U53" s="25">
        <f t="shared" si="3"/>
        <v>7.3714285714285719</v>
      </c>
      <c r="V53" s="25">
        <f t="shared" si="4"/>
        <v>4.371428571428571</v>
      </c>
      <c r="W53" s="25">
        <f t="shared" si="5"/>
        <v>7.1714285714285717</v>
      </c>
    </row>
    <row r="54" spans="1:23" ht="16.7">
      <c r="A54" s="36" t="s">
        <v>270</v>
      </c>
      <c r="B54" s="19" t="s">
        <v>52</v>
      </c>
      <c r="C54" s="20">
        <f t="shared" si="0"/>
        <v>7250</v>
      </c>
      <c r="D54" s="104">
        <v>7472</v>
      </c>
      <c r="E54" s="104">
        <v>0</v>
      </c>
      <c r="F54" s="104">
        <v>7472</v>
      </c>
      <c r="G54" s="104">
        <v>15</v>
      </c>
      <c r="H54" s="104">
        <v>7832</v>
      </c>
      <c r="I54" s="104">
        <v>156</v>
      </c>
      <c r="J54" s="104">
        <v>7523</v>
      </c>
      <c r="K54" s="104">
        <v>0</v>
      </c>
      <c r="L54" s="104">
        <v>7768</v>
      </c>
      <c r="M54" s="104">
        <v>172</v>
      </c>
      <c r="N54" s="104">
        <v>7390</v>
      </c>
      <c r="O54" s="104">
        <v>78</v>
      </c>
      <c r="P54" s="44">
        <v>7250</v>
      </c>
      <c r="Q54" s="103">
        <v>0.42200000000000004</v>
      </c>
      <c r="S54" s="25">
        <f t="shared" si="1"/>
        <v>3.0620689655172413</v>
      </c>
      <c r="T54" s="25">
        <f t="shared" si="2"/>
        <v>3.0620689655172413</v>
      </c>
      <c r="U54" s="25">
        <f t="shared" si="3"/>
        <v>8.0275862068965509</v>
      </c>
      <c r="V54" s="25">
        <f t="shared" si="4"/>
        <v>3.7655172413793103</v>
      </c>
      <c r="W54" s="25">
        <f t="shared" si="5"/>
        <v>7.1448275862068966</v>
      </c>
    </row>
    <row r="55" spans="1:23" ht="16.7">
      <c r="A55" s="36" t="s">
        <v>270</v>
      </c>
      <c r="B55" s="19" t="s">
        <v>53</v>
      </c>
      <c r="C55" s="20">
        <f t="shared" si="0"/>
        <v>7065</v>
      </c>
      <c r="D55" s="104">
        <v>7261</v>
      </c>
      <c r="E55" s="104">
        <v>0</v>
      </c>
      <c r="F55" s="104">
        <v>7261</v>
      </c>
      <c r="G55" s="104">
        <v>16</v>
      </c>
      <c r="H55" s="104">
        <v>7370</v>
      </c>
      <c r="I55" s="104">
        <v>140</v>
      </c>
      <c r="J55" s="104">
        <v>7315</v>
      </c>
      <c r="K55" s="104">
        <v>16</v>
      </c>
      <c r="L55" s="104">
        <v>7370</v>
      </c>
      <c r="M55" s="104">
        <v>156</v>
      </c>
      <c r="N55" s="104">
        <v>7186</v>
      </c>
      <c r="O55" s="104">
        <v>78</v>
      </c>
      <c r="P55" s="44">
        <v>7065</v>
      </c>
      <c r="Q55" s="103">
        <v>2.843</v>
      </c>
      <c r="S55" s="25">
        <f t="shared" si="1"/>
        <v>2.7742392073602264</v>
      </c>
      <c r="T55" s="25">
        <f t="shared" si="2"/>
        <v>2.7742392073602264</v>
      </c>
      <c r="U55" s="25">
        <f t="shared" si="3"/>
        <v>4.3170559094125975</v>
      </c>
      <c r="V55" s="25">
        <f t="shared" si="4"/>
        <v>3.5385704175513095</v>
      </c>
      <c r="W55" s="25">
        <f t="shared" si="5"/>
        <v>4.3170559094125975</v>
      </c>
    </row>
    <row r="56" spans="1:23" ht="16.7">
      <c r="A56" s="36" t="s">
        <v>270</v>
      </c>
      <c r="B56" s="19" t="s">
        <v>54</v>
      </c>
      <c r="C56" s="20">
        <f t="shared" si="0"/>
        <v>7252</v>
      </c>
      <c r="D56" s="104">
        <v>7450</v>
      </c>
      <c r="E56" s="104">
        <v>0</v>
      </c>
      <c r="F56" s="104">
        <v>7450</v>
      </c>
      <c r="G56" s="104">
        <v>16</v>
      </c>
      <c r="H56" s="104">
        <v>7894</v>
      </c>
      <c r="I56" s="104">
        <v>156</v>
      </c>
      <c r="J56" s="104">
        <v>7460</v>
      </c>
      <c r="K56" s="104">
        <v>0</v>
      </c>
      <c r="L56" s="104">
        <v>7817</v>
      </c>
      <c r="M56" s="104">
        <v>156</v>
      </c>
      <c r="N56" s="104">
        <v>7332</v>
      </c>
      <c r="O56" s="104">
        <v>62</v>
      </c>
      <c r="P56" s="44">
        <v>7252</v>
      </c>
      <c r="Q56" s="103">
        <v>0.218</v>
      </c>
      <c r="S56" s="25">
        <f t="shared" si="1"/>
        <v>2.7302813017098733</v>
      </c>
      <c r="T56" s="25">
        <f t="shared" si="2"/>
        <v>2.7302813017098733</v>
      </c>
      <c r="U56" s="25">
        <f t="shared" si="3"/>
        <v>8.8527302813017101</v>
      </c>
      <c r="V56" s="25">
        <f t="shared" si="4"/>
        <v>2.8681742967457251</v>
      </c>
      <c r="W56" s="25">
        <f t="shared" si="5"/>
        <v>7.7909542195256476</v>
      </c>
    </row>
    <row r="57" spans="1:23" ht="16.7">
      <c r="A57" s="36" t="s">
        <v>270</v>
      </c>
      <c r="B57" s="19" t="s">
        <v>55</v>
      </c>
      <c r="C57" s="20">
        <f t="shared" si="0"/>
        <v>7153</v>
      </c>
      <c r="D57" s="104">
        <v>7317</v>
      </c>
      <c r="E57" s="104">
        <v>0</v>
      </c>
      <c r="F57" s="104">
        <v>7317</v>
      </c>
      <c r="G57" s="104">
        <v>15</v>
      </c>
      <c r="H57" s="104">
        <v>7530</v>
      </c>
      <c r="I57" s="104">
        <v>281</v>
      </c>
      <c r="J57" s="104">
        <v>7500</v>
      </c>
      <c r="K57" s="104">
        <v>16</v>
      </c>
      <c r="L57" s="104">
        <v>7467</v>
      </c>
      <c r="M57" s="104">
        <v>172</v>
      </c>
      <c r="N57" s="104">
        <v>7259</v>
      </c>
      <c r="O57" s="104">
        <v>78</v>
      </c>
      <c r="P57" s="44">
        <v>7153</v>
      </c>
      <c r="Q57" s="103">
        <v>0.46900000000000003</v>
      </c>
      <c r="S57" s="25">
        <f t="shared" si="1"/>
        <v>2.2927443030896129</v>
      </c>
      <c r="T57" s="25">
        <f t="shared" si="2"/>
        <v>2.2927443030896129</v>
      </c>
      <c r="U57" s="25">
        <f t="shared" si="3"/>
        <v>5.2705158674681947</v>
      </c>
      <c r="V57" s="25">
        <f t="shared" si="4"/>
        <v>4.8511114217810709</v>
      </c>
      <c r="W57" s="25">
        <f t="shared" si="5"/>
        <v>4.3897665315252343</v>
      </c>
    </row>
    <row r="58" spans="1:23" ht="16.7">
      <c r="A58" s="36" t="s">
        <v>270</v>
      </c>
      <c r="B58" s="19" t="s">
        <v>56</v>
      </c>
      <c r="C58" s="20">
        <f t="shared" si="0"/>
        <v>7354</v>
      </c>
      <c r="D58" s="104">
        <v>7691</v>
      </c>
      <c r="E58" s="104">
        <v>0</v>
      </c>
      <c r="F58" s="104">
        <v>7562</v>
      </c>
      <c r="G58" s="104">
        <v>15</v>
      </c>
      <c r="H58" s="104">
        <v>7575</v>
      </c>
      <c r="I58" s="104">
        <v>172</v>
      </c>
      <c r="J58" s="104">
        <v>7613</v>
      </c>
      <c r="K58" s="104">
        <v>16</v>
      </c>
      <c r="L58" s="104">
        <v>7690</v>
      </c>
      <c r="M58" s="104">
        <v>187</v>
      </c>
      <c r="N58" s="104">
        <v>7496</v>
      </c>
      <c r="O58" s="104">
        <v>62</v>
      </c>
      <c r="P58" s="44">
        <v>7354</v>
      </c>
      <c r="Q58" s="103">
        <v>0.48499999999999999</v>
      </c>
      <c r="S58" s="25">
        <f t="shared" si="1"/>
        <v>4.5825401142235513</v>
      </c>
      <c r="T58" s="25">
        <f t="shared" si="2"/>
        <v>2.8283927114495513</v>
      </c>
      <c r="U58" s="25">
        <f t="shared" si="3"/>
        <v>3.0051672559151483</v>
      </c>
      <c r="V58" s="25">
        <f t="shared" si="4"/>
        <v>3.52189284742997</v>
      </c>
      <c r="W58" s="25">
        <f t="shared" si="5"/>
        <v>4.5689420723415832</v>
      </c>
    </row>
    <row r="59" spans="1:23" ht="16.7">
      <c r="A59" s="36" t="s">
        <v>270</v>
      </c>
      <c r="B59" s="19" t="s">
        <v>57</v>
      </c>
      <c r="C59" s="20">
        <f t="shared" si="0"/>
        <v>7266</v>
      </c>
      <c r="D59" s="104">
        <v>7508</v>
      </c>
      <c r="E59" s="104">
        <v>0</v>
      </c>
      <c r="F59" s="104">
        <v>7508</v>
      </c>
      <c r="G59" s="104">
        <v>31</v>
      </c>
      <c r="H59" s="104">
        <v>7717</v>
      </c>
      <c r="I59" s="104">
        <v>141</v>
      </c>
      <c r="J59" s="104">
        <v>7528</v>
      </c>
      <c r="K59" s="104">
        <v>0</v>
      </c>
      <c r="L59" s="104">
        <v>7739</v>
      </c>
      <c r="M59" s="104">
        <v>156</v>
      </c>
      <c r="N59" s="104">
        <v>7385</v>
      </c>
      <c r="O59" s="104">
        <v>79</v>
      </c>
      <c r="P59" s="44">
        <v>7266</v>
      </c>
      <c r="Q59" s="103">
        <v>0.43700000000000006</v>
      </c>
      <c r="S59" s="25">
        <f t="shared" si="1"/>
        <v>3.3305807872281856</v>
      </c>
      <c r="T59" s="25">
        <f t="shared" si="2"/>
        <v>3.3305807872281856</v>
      </c>
      <c r="U59" s="25">
        <f t="shared" si="3"/>
        <v>6.2069914671070734</v>
      </c>
      <c r="V59" s="25">
        <f t="shared" si="4"/>
        <v>3.6058353977429123</v>
      </c>
      <c r="W59" s="25">
        <f t="shared" si="5"/>
        <v>6.5097715386732729</v>
      </c>
    </row>
    <row r="60" spans="1:23" ht="16.7">
      <c r="A60" s="36" t="s">
        <v>270</v>
      </c>
      <c r="B60" s="19" t="s">
        <v>58</v>
      </c>
      <c r="C60" s="20">
        <f t="shared" si="0"/>
        <v>7261</v>
      </c>
      <c r="D60" s="104">
        <v>7503</v>
      </c>
      <c r="E60" s="104">
        <v>0</v>
      </c>
      <c r="F60" s="104">
        <v>7503</v>
      </c>
      <c r="G60" s="104">
        <v>15</v>
      </c>
      <c r="H60" s="104">
        <v>7771</v>
      </c>
      <c r="I60" s="104">
        <v>141</v>
      </c>
      <c r="J60" s="104">
        <v>7513</v>
      </c>
      <c r="K60" s="104">
        <v>15</v>
      </c>
      <c r="L60" s="104">
        <v>7685</v>
      </c>
      <c r="M60" s="104">
        <v>157</v>
      </c>
      <c r="N60" s="104">
        <v>7383</v>
      </c>
      <c r="O60" s="104">
        <v>78</v>
      </c>
      <c r="P60" s="44">
        <v>7261</v>
      </c>
      <c r="Q60" s="103">
        <v>0.219</v>
      </c>
      <c r="S60" s="25">
        <f t="shared" si="1"/>
        <v>3.332874259743837</v>
      </c>
      <c r="T60" s="25">
        <f t="shared" si="2"/>
        <v>3.332874259743837</v>
      </c>
      <c r="U60" s="25">
        <f t="shared" si="3"/>
        <v>7.0238259192948629</v>
      </c>
      <c r="V60" s="25">
        <f t="shared" si="4"/>
        <v>3.4705963365927559</v>
      </c>
      <c r="W60" s="25">
        <f t="shared" si="5"/>
        <v>5.8394160583941606</v>
      </c>
    </row>
    <row r="61" spans="1:23" ht="16.7">
      <c r="A61" s="36" t="s">
        <v>270</v>
      </c>
      <c r="B61" s="19" t="s">
        <v>59</v>
      </c>
      <c r="C61" s="20">
        <f t="shared" si="0"/>
        <v>7255</v>
      </c>
      <c r="D61" s="104">
        <v>7497</v>
      </c>
      <c r="E61" s="104">
        <v>0</v>
      </c>
      <c r="F61" s="104">
        <v>7497</v>
      </c>
      <c r="G61" s="104">
        <v>31</v>
      </c>
      <c r="H61" s="104">
        <v>7788</v>
      </c>
      <c r="I61" s="104">
        <v>187</v>
      </c>
      <c r="J61" s="104">
        <v>7550</v>
      </c>
      <c r="K61" s="104">
        <v>0</v>
      </c>
      <c r="L61" s="104">
        <v>7579</v>
      </c>
      <c r="M61" s="104">
        <v>172</v>
      </c>
      <c r="N61" s="104">
        <v>7326</v>
      </c>
      <c r="O61" s="104">
        <v>78</v>
      </c>
      <c r="P61" s="44">
        <v>7255</v>
      </c>
      <c r="Q61" s="103">
        <v>0.21900000000000003</v>
      </c>
      <c r="S61" s="25">
        <f t="shared" si="1"/>
        <v>3.3356305995864921</v>
      </c>
      <c r="T61" s="25">
        <f t="shared" si="2"/>
        <v>3.3356305995864921</v>
      </c>
      <c r="U61" s="25">
        <f t="shared" si="3"/>
        <v>7.3466574776016538</v>
      </c>
      <c r="V61" s="25">
        <f t="shared" si="4"/>
        <v>4.0661612680909718</v>
      </c>
      <c r="W61" s="25">
        <f t="shared" si="5"/>
        <v>4.4658855961405921</v>
      </c>
    </row>
    <row r="62" spans="1:23" ht="16.7">
      <c r="A62" s="36" t="s">
        <v>271</v>
      </c>
      <c r="B62" s="19" t="s">
        <v>60</v>
      </c>
      <c r="C62" s="20">
        <f t="shared" si="0"/>
        <v>8462</v>
      </c>
      <c r="D62" s="104">
        <v>8912</v>
      </c>
      <c r="E62" s="104">
        <v>0</v>
      </c>
      <c r="F62" s="104">
        <v>8912</v>
      </c>
      <c r="G62" s="104">
        <v>297</v>
      </c>
      <c r="H62" s="104">
        <v>8970</v>
      </c>
      <c r="I62" s="104">
        <v>781</v>
      </c>
      <c r="J62" s="104">
        <v>9075</v>
      </c>
      <c r="K62" s="104">
        <v>188</v>
      </c>
      <c r="L62" s="104">
        <v>9063</v>
      </c>
      <c r="M62" s="104">
        <v>890</v>
      </c>
      <c r="N62" s="104">
        <v>8868</v>
      </c>
      <c r="O62" s="104">
        <v>204</v>
      </c>
      <c r="P62" s="44">
        <v>8462</v>
      </c>
      <c r="Q62" s="103">
        <v>1.7030000000000001</v>
      </c>
      <c r="S62" s="25">
        <f t="shared" si="1"/>
        <v>5.3178917513590171</v>
      </c>
      <c r="T62" s="25">
        <f t="shared" si="2"/>
        <v>5.3178917513590171</v>
      </c>
      <c r="U62" s="25">
        <f t="shared" si="3"/>
        <v>6.0033089104230681</v>
      </c>
      <c r="V62" s="25">
        <f t="shared" si="4"/>
        <v>7.2441503190735057</v>
      </c>
      <c r="W62" s="25">
        <f t="shared" si="5"/>
        <v>7.1023398723705986</v>
      </c>
    </row>
    <row r="63" spans="1:23" ht="16.7">
      <c r="A63" s="36" t="s">
        <v>271</v>
      </c>
      <c r="B63" s="19" t="s">
        <v>61</v>
      </c>
      <c r="C63" s="20">
        <f t="shared" si="0"/>
        <v>8361</v>
      </c>
      <c r="D63" s="104">
        <v>8913</v>
      </c>
      <c r="E63" s="104">
        <v>15</v>
      </c>
      <c r="F63" s="104">
        <v>8913</v>
      </c>
      <c r="G63" s="104">
        <v>297</v>
      </c>
      <c r="H63" s="104">
        <v>8878</v>
      </c>
      <c r="I63" s="104">
        <v>797</v>
      </c>
      <c r="J63" s="104">
        <v>9053</v>
      </c>
      <c r="K63" s="104">
        <v>219</v>
      </c>
      <c r="L63" s="104">
        <v>8845</v>
      </c>
      <c r="M63" s="104">
        <v>937</v>
      </c>
      <c r="N63" s="104">
        <v>8760</v>
      </c>
      <c r="O63" s="104">
        <v>203</v>
      </c>
      <c r="P63" s="44">
        <v>8361</v>
      </c>
      <c r="Q63" s="103">
        <v>1.0620000000000001</v>
      </c>
      <c r="S63" s="25">
        <f t="shared" si="1"/>
        <v>6.6020810907786149</v>
      </c>
      <c r="T63" s="25">
        <f t="shared" si="2"/>
        <v>6.6020810907786149</v>
      </c>
      <c r="U63" s="25">
        <f t="shared" si="3"/>
        <v>6.1834708766893911</v>
      </c>
      <c r="V63" s="25">
        <f t="shared" si="4"/>
        <v>8.2765219471355103</v>
      </c>
      <c r="W63" s="25">
        <f t="shared" si="5"/>
        <v>5.7887812462624089</v>
      </c>
    </row>
    <row r="64" spans="1:23" ht="16.7">
      <c r="A64" s="36" t="s">
        <v>271</v>
      </c>
      <c r="B64" s="19" t="s">
        <v>62</v>
      </c>
      <c r="C64" s="20">
        <f t="shared" si="0"/>
        <v>8204</v>
      </c>
      <c r="D64" s="104">
        <v>8673</v>
      </c>
      <c r="E64" s="104">
        <v>16</v>
      </c>
      <c r="F64" s="104">
        <v>8673</v>
      </c>
      <c r="G64" s="104">
        <v>328</v>
      </c>
      <c r="H64" s="104">
        <v>8567</v>
      </c>
      <c r="I64" s="104">
        <v>1016</v>
      </c>
      <c r="J64" s="104">
        <v>8813</v>
      </c>
      <c r="K64" s="104">
        <v>234</v>
      </c>
      <c r="L64" s="104">
        <v>8706</v>
      </c>
      <c r="M64" s="104">
        <v>1266</v>
      </c>
      <c r="N64" s="104">
        <v>8461</v>
      </c>
      <c r="O64" s="104">
        <v>187</v>
      </c>
      <c r="P64" s="44">
        <v>8204</v>
      </c>
      <c r="Q64" s="103">
        <v>1.0629999999999999</v>
      </c>
      <c r="S64" s="25">
        <f t="shared" si="1"/>
        <v>5.7167235494880542</v>
      </c>
      <c r="T64" s="25">
        <f t="shared" si="2"/>
        <v>5.7167235494880542</v>
      </c>
      <c r="U64" s="25">
        <f t="shared" si="3"/>
        <v>4.4246708922476845</v>
      </c>
      <c r="V64" s="25">
        <f t="shared" si="4"/>
        <v>7.4232081911262791</v>
      </c>
      <c r="W64" s="25">
        <f t="shared" si="5"/>
        <v>6.118966357874208</v>
      </c>
    </row>
    <row r="65" spans="1:23" ht="16.7">
      <c r="A65" s="36" t="s">
        <v>271</v>
      </c>
      <c r="B65" s="19" t="s">
        <v>63</v>
      </c>
      <c r="C65" s="20">
        <f t="shared" si="0"/>
        <v>8091</v>
      </c>
      <c r="D65" s="104">
        <v>8601</v>
      </c>
      <c r="E65" s="104">
        <v>0</v>
      </c>
      <c r="F65" s="104">
        <v>8628</v>
      </c>
      <c r="G65" s="104">
        <v>297</v>
      </c>
      <c r="H65" s="104">
        <v>8578</v>
      </c>
      <c r="I65" s="104">
        <v>1094</v>
      </c>
      <c r="J65" s="104">
        <v>8556</v>
      </c>
      <c r="K65" s="104">
        <v>219</v>
      </c>
      <c r="L65" s="104">
        <v>8632</v>
      </c>
      <c r="M65" s="104">
        <v>1172</v>
      </c>
      <c r="N65" s="104">
        <v>8421</v>
      </c>
      <c r="O65" s="104">
        <v>204</v>
      </c>
      <c r="P65" s="44">
        <v>8091</v>
      </c>
      <c r="Q65" s="103">
        <v>0.46899999999999997</v>
      </c>
      <c r="S65" s="25">
        <f t="shared" si="1"/>
        <v>6.3032999629217645</v>
      </c>
      <c r="T65" s="25">
        <f t="shared" si="2"/>
        <v>6.6370040786058588</v>
      </c>
      <c r="U65" s="25">
        <f t="shared" si="3"/>
        <v>6.0190334940056847</v>
      </c>
      <c r="V65" s="25">
        <f t="shared" si="4"/>
        <v>5.7471264367816088</v>
      </c>
      <c r="W65" s="25">
        <f t="shared" si="5"/>
        <v>6.6864417253738724</v>
      </c>
    </row>
    <row r="66" spans="1:23" ht="16.7">
      <c r="A66" s="36" t="s">
        <v>271</v>
      </c>
      <c r="B66" s="19" t="s">
        <v>64</v>
      </c>
      <c r="C66" s="20">
        <f t="shared" si="0"/>
        <v>8302</v>
      </c>
      <c r="D66" s="104">
        <v>8773</v>
      </c>
      <c r="E66" s="104">
        <v>0</v>
      </c>
      <c r="F66" s="104">
        <v>8773</v>
      </c>
      <c r="G66" s="104">
        <v>578</v>
      </c>
      <c r="H66" s="104">
        <v>8848</v>
      </c>
      <c r="I66" s="104">
        <v>1672</v>
      </c>
      <c r="J66" s="104">
        <v>8979</v>
      </c>
      <c r="K66" s="104">
        <v>312</v>
      </c>
      <c r="L66" s="104">
        <v>8775</v>
      </c>
      <c r="M66" s="104">
        <v>1657</v>
      </c>
      <c r="N66" s="104">
        <v>8677</v>
      </c>
      <c r="O66" s="104">
        <v>203</v>
      </c>
      <c r="P66" s="44">
        <v>8302</v>
      </c>
      <c r="Q66" s="103">
        <v>0.92199999999999993</v>
      </c>
      <c r="S66" s="25">
        <f t="shared" si="1"/>
        <v>5.6733317272946273</v>
      </c>
      <c r="T66" s="25">
        <f t="shared" si="2"/>
        <v>5.6733317272946273</v>
      </c>
      <c r="U66" s="25">
        <f t="shared" si="3"/>
        <v>6.5767284991568298</v>
      </c>
      <c r="V66" s="25">
        <f t="shared" si="4"/>
        <v>8.1546615273428085</v>
      </c>
      <c r="W66" s="25">
        <f t="shared" si="5"/>
        <v>5.6974223078776198</v>
      </c>
    </row>
    <row r="67" spans="1:23" ht="16.7">
      <c r="A67" s="36" t="s">
        <v>271</v>
      </c>
      <c r="B67" s="19" t="s">
        <v>65</v>
      </c>
      <c r="C67" s="20">
        <f t="shared" ref="C67:C111" si="6">MIN(D67,F67,H67,J67,L67,N67,P67)</f>
        <v>8175</v>
      </c>
      <c r="D67" s="104">
        <v>8649</v>
      </c>
      <c r="E67" s="104">
        <v>0</v>
      </c>
      <c r="F67" s="104">
        <v>8649</v>
      </c>
      <c r="G67" s="104">
        <v>610</v>
      </c>
      <c r="H67" s="104">
        <v>8455</v>
      </c>
      <c r="I67" s="104">
        <v>1094</v>
      </c>
      <c r="J67" s="104">
        <v>8836</v>
      </c>
      <c r="K67" s="104">
        <v>265</v>
      </c>
      <c r="L67" s="104">
        <v>8679</v>
      </c>
      <c r="M67" s="104">
        <v>1188</v>
      </c>
      <c r="N67" s="104">
        <v>8541</v>
      </c>
      <c r="O67" s="104">
        <v>203</v>
      </c>
      <c r="P67" s="44">
        <v>8175</v>
      </c>
      <c r="Q67" s="103">
        <v>1.0620000000000001</v>
      </c>
      <c r="S67" s="25">
        <f t="shared" ref="S67:S111" si="7">(D67-$C67)/$C67*100</f>
        <v>5.7981651376146788</v>
      </c>
      <c r="T67" s="25">
        <f t="shared" ref="T67:T111" si="8">(F67-$C67)/$C67*100</f>
        <v>5.7981651376146788</v>
      </c>
      <c r="U67" s="25">
        <f t="shared" ref="U67:U111" si="9">(H67-$C67)/$C67*100</f>
        <v>3.4250764525993884</v>
      </c>
      <c r="V67" s="25">
        <f t="shared" ref="V67:V111" si="10">(J67-$C67)/$C67*100</f>
        <v>8.0856269113149839</v>
      </c>
      <c r="W67" s="25">
        <f t="shared" ref="W67:W111" si="11">(L67-$C67)/$C67*100</f>
        <v>6.1651376146788994</v>
      </c>
    </row>
    <row r="68" spans="1:23" ht="16.7">
      <c r="A68" s="36" t="s">
        <v>271</v>
      </c>
      <c r="B68" s="19" t="s">
        <v>66</v>
      </c>
      <c r="C68" s="20">
        <f t="shared" si="6"/>
        <v>8305</v>
      </c>
      <c r="D68" s="104">
        <v>8749</v>
      </c>
      <c r="E68" s="104">
        <v>16</v>
      </c>
      <c r="F68" s="104">
        <v>8749</v>
      </c>
      <c r="G68" s="104">
        <v>390</v>
      </c>
      <c r="H68" s="104">
        <v>8905</v>
      </c>
      <c r="I68" s="104">
        <v>938</v>
      </c>
      <c r="J68" s="104">
        <v>8930</v>
      </c>
      <c r="K68" s="104">
        <v>219</v>
      </c>
      <c r="L68" s="104">
        <v>8824</v>
      </c>
      <c r="M68" s="104">
        <v>1047</v>
      </c>
      <c r="N68" s="104">
        <v>8646</v>
      </c>
      <c r="O68" s="104">
        <v>188</v>
      </c>
      <c r="P68" s="44">
        <v>8305</v>
      </c>
      <c r="Q68" s="103">
        <v>3.6719999999999997</v>
      </c>
      <c r="S68" s="25">
        <f t="shared" si="7"/>
        <v>5.346177001806141</v>
      </c>
      <c r="T68" s="25">
        <f t="shared" si="8"/>
        <v>5.346177001806141</v>
      </c>
      <c r="U68" s="25">
        <f t="shared" si="9"/>
        <v>7.2245635159542454</v>
      </c>
      <c r="V68" s="25">
        <f t="shared" si="10"/>
        <v>7.5255869957856714</v>
      </c>
      <c r="W68" s="25">
        <f t="shared" si="11"/>
        <v>6.2492474413004215</v>
      </c>
    </row>
    <row r="69" spans="1:23" ht="16.7">
      <c r="A69" s="36" t="s">
        <v>271</v>
      </c>
      <c r="B69" s="19" t="s">
        <v>67</v>
      </c>
      <c r="C69" s="20">
        <f t="shared" si="6"/>
        <v>8187</v>
      </c>
      <c r="D69" s="104">
        <v>8640</v>
      </c>
      <c r="E69" s="104">
        <v>16</v>
      </c>
      <c r="F69" s="104">
        <v>8640</v>
      </c>
      <c r="G69" s="104">
        <v>359</v>
      </c>
      <c r="H69" s="104">
        <v>8650</v>
      </c>
      <c r="I69" s="104">
        <v>1203</v>
      </c>
      <c r="J69" s="104">
        <v>8784</v>
      </c>
      <c r="K69" s="104">
        <v>282</v>
      </c>
      <c r="L69" s="104">
        <v>8769</v>
      </c>
      <c r="M69" s="104">
        <v>1234</v>
      </c>
      <c r="N69" s="104">
        <v>8554</v>
      </c>
      <c r="O69" s="104">
        <v>188</v>
      </c>
      <c r="P69" s="44">
        <v>8187</v>
      </c>
      <c r="Q69" s="103">
        <v>2.0150000000000001</v>
      </c>
      <c r="S69" s="25">
        <f t="shared" si="7"/>
        <v>5.5331623305240019</v>
      </c>
      <c r="T69" s="25">
        <f t="shared" si="8"/>
        <v>5.5331623305240019</v>
      </c>
      <c r="U69" s="25">
        <f t="shared" si="9"/>
        <v>5.6553071943324786</v>
      </c>
      <c r="V69" s="25">
        <f t="shared" si="10"/>
        <v>7.2920483693660678</v>
      </c>
      <c r="W69" s="25">
        <f t="shared" si="11"/>
        <v>7.1088310736533531</v>
      </c>
    </row>
    <row r="70" spans="1:23" ht="16.7">
      <c r="A70" s="36" t="s">
        <v>271</v>
      </c>
      <c r="B70" s="19" t="s">
        <v>68</v>
      </c>
      <c r="C70" s="20">
        <f t="shared" si="6"/>
        <v>8437</v>
      </c>
      <c r="D70" s="104">
        <v>8939</v>
      </c>
      <c r="E70" s="104">
        <v>16</v>
      </c>
      <c r="F70" s="104">
        <v>8939</v>
      </c>
      <c r="G70" s="104">
        <v>375</v>
      </c>
      <c r="H70" s="104">
        <v>8857</v>
      </c>
      <c r="I70" s="104">
        <v>1047</v>
      </c>
      <c r="J70" s="104">
        <v>8988</v>
      </c>
      <c r="K70" s="104">
        <v>218</v>
      </c>
      <c r="L70" s="104">
        <v>8905</v>
      </c>
      <c r="M70" s="104">
        <v>1203</v>
      </c>
      <c r="N70" s="104">
        <v>8826</v>
      </c>
      <c r="O70" s="104">
        <v>203</v>
      </c>
      <c r="P70" s="44">
        <v>8437</v>
      </c>
      <c r="Q70" s="103">
        <v>1.1240000000000001</v>
      </c>
      <c r="S70" s="25">
        <f t="shared" si="7"/>
        <v>5.9499822211686624</v>
      </c>
      <c r="T70" s="25">
        <f t="shared" si="8"/>
        <v>5.9499822211686624</v>
      </c>
      <c r="U70" s="25">
        <f t="shared" si="9"/>
        <v>4.9780727746829445</v>
      </c>
      <c r="V70" s="25">
        <f t="shared" si="10"/>
        <v>6.5307573782150046</v>
      </c>
      <c r="W70" s="25">
        <f t="shared" si="11"/>
        <v>5.5469953775038521</v>
      </c>
    </row>
    <row r="71" spans="1:23" ht="16.7">
      <c r="A71" s="36" t="s">
        <v>271</v>
      </c>
      <c r="B71" s="19" t="s">
        <v>69</v>
      </c>
      <c r="C71" s="20">
        <f t="shared" si="6"/>
        <v>8499</v>
      </c>
      <c r="D71" s="104">
        <v>9057</v>
      </c>
      <c r="E71" s="104">
        <v>16</v>
      </c>
      <c r="F71" s="104">
        <v>9057</v>
      </c>
      <c r="G71" s="104">
        <v>328</v>
      </c>
      <c r="H71" s="104">
        <v>8970</v>
      </c>
      <c r="I71" s="104">
        <v>828</v>
      </c>
      <c r="J71" s="104">
        <v>9048</v>
      </c>
      <c r="K71" s="104">
        <v>219</v>
      </c>
      <c r="L71" s="104">
        <v>9064</v>
      </c>
      <c r="M71" s="104">
        <v>984</v>
      </c>
      <c r="N71" s="104">
        <v>8815</v>
      </c>
      <c r="O71" s="104">
        <v>187</v>
      </c>
      <c r="P71" s="44">
        <v>8499</v>
      </c>
      <c r="Q71" s="103">
        <v>0.56199999999999994</v>
      </c>
      <c r="S71" s="25">
        <f t="shared" si="7"/>
        <v>6.5654782915637133</v>
      </c>
      <c r="T71" s="25">
        <f t="shared" si="8"/>
        <v>6.5654782915637133</v>
      </c>
      <c r="U71" s="25">
        <f t="shared" si="9"/>
        <v>5.5418284504059301</v>
      </c>
      <c r="V71" s="25">
        <f t="shared" si="10"/>
        <v>6.4595834804094601</v>
      </c>
      <c r="W71" s="25">
        <f t="shared" si="11"/>
        <v>6.6478409224614659</v>
      </c>
    </row>
    <row r="72" spans="1:23" ht="16.7">
      <c r="A72" s="36" t="s">
        <v>272</v>
      </c>
      <c r="B72" s="19" t="s">
        <v>70</v>
      </c>
      <c r="C72" s="20">
        <f t="shared" si="6"/>
        <v>10581</v>
      </c>
      <c r="D72" s="104">
        <v>11058</v>
      </c>
      <c r="E72" s="104">
        <v>16</v>
      </c>
      <c r="F72" s="104">
        <v>11058</v>
      </c>
      <c r="G72" s="104">
        <v>469</v>
      </c>
      <c r="H72" s="104">
        <v>11268</v>
      </c>
      <c r="I72" s="104">
        <v>2375</v>
      </c>
      <c r="J72" s="104">
        <v>11170</v>
      </c>
      <c r="K72" s="104">
        <v>484</v>
      </c>
      <c r="L72" s="104">
        <v>11217</v>
      </c>
      <c r="M72" s="104">
        <v>3234</v>
      </c>
      <c r="N72" s="104">
        <v>10779</v>
      </c>
      <c r="O72" s="104">
        <v>203</v>
      </c>
      <c r="P72" s="44">
        <v>10581</v>
      </c>
      <c r="Q72" s="103">
        <v>0.92199999999999993</v>
      </c>
      <c r="S72" s="25">
        <f t="shared" si="7"/>
        <v>4.5080805216898217</v>
      </c>
      <c r="T72" s="25">
        <f t="shared" si="8"/>
        <v>4.5080805216898217</v>
      </c>
      <c r="U72" s="25">
        <f t="shared" si="9"/>
        <v>6.4927700595406872</v>
      </c>
      <c r="V72" s="25">
        <f t="shared" si="10"/>
        <v>5.5665816085436157</v>
      </c>
      <c r="W72" s="25">
        <f t="shared" si="11"/>
        <v>6.0107740289197613</v>
      </c>
    </row>
    <row r="73" spans="1:23" ht="16.7">
      <c r="A73" s="36" t="s">
        <v>169</v>
      </c>
      <c r="B73" s="19" t="s">
        <v>71</v>
      </c>
      <c r="C73" s="20">
        <f t="shared" si="6"/>
        <v>10465</v>
      </c>
      <c r="D73" s="104">
        <v>10969</v>
      </c>
      <c r="E73" s="104">
        <v>0</v>
      </c>
      <c r="F73" s="104">
        <v>10969</v>
      </c>
      <c r="G73" s="104">
        <v>375</v>
      </c>
      <c r="H73" s="104">
        <v>10975</v>
      </c>
      <c r="I73" s="104">
        <v>2516</v>
      </c>
      <c r="J73" s="104">
        <v>11004</v>
      </c>
      <c r="K73" s="104">
        <v>328</v>
      </c>
      <c r="L73" s="104">
        <v>10920</v>
      </c>
      <c r="M73" s="104">
        <v>2562</v>
      </c>
      <c r="N73" s="104">
        <v>10804</v>
      </c>
      <c r="O73" s="104">
        <v>204</v>
      </c>
      <c r="P73" s="44">
        <v>10465</v>
      </c>
      <c r="Q73" s="103">
        <v>5.875</v>
      </c>
      <c r="S73" s="25">
        <f t="shared" si="7"/>
        <v>4.8160535117056851</v>
      </c>
      <c r="T73" s="25">
        <f t="shared" si="8"/>
        <v>4.8160535117056851</v>
      </c>
      <c r="U73" s="25">
        <f t="shared" si="9"/>
        <v>4.8733874820831344</v>
      </c>
      <c r="V73" s="25">
        <f t="shared" si="10"/>
        <v>5.1505016722408028</v>
      </c>
      <c r="W73" s="25">
        <f t="shared" si="11"/>
        <v>4.3478260869565215</v>
      </c>
    </row>
    <row r="74" spans="1:23" ht="16.7">
      <c r="A74" s="36" t="s">
        <v>169</v>
      </c>
      <c r="B74" s="19" t="s">
        <v>72</v>
      </c>
      <c r="C74" s="20">
        <f t="shared" si="6"/>
        <v>10474</v>
      </c>
      <c r="D74" s="104">
        <v>10914</v>
      </c>
      <c r="E74" s="104">
        <v>0</v>
      </c>
      <c r="F74" s="104">
        <v>11023</v>
      </c>
      <c r="G74" s="104">
        <v>422</v>
      </c>
      <c r="H74" s="104">
        <v>11039</v>
      </c>
      <c r="I74" s="104">
        <v>2203</v>
      </c>
      <c r="J74" s="104">
        <v>11010</v>
      </c>
      <c r="K74" s="104">
        <v>250</v>
      </c>
      <c r="L74" s="104">
        <v>10972</v>
      </c>
      <c r="M74" s="104">
        <v>2516</v>
      </c>
      <c r="N74" s="104">
        <v>10782</v>
      </c>
      <c r="O74" s="104">
        <v>203</v>
      </c>
      <c r="P74" s="44">
        <v>10474</v>
      </c>
      <c r="Q74" s="103">
        <v>0.48400000000000004</v>
      </c>
      <c r="S74" s="25">
        <f t="shared" si="7"/>
        <v>4.2008783654764184</v>
      </c>
      <c r="T74" s="25">
        <f t="shared" si="8"/>
        <v>5.2415505060148941</v>
      </c>
      <c r="U74" s="25">
        <f t="shared" si="9"/>
        <v>5.3943097193049452</v>
      </c>
      <c r="V74" s="25">
        <f t="shared" si="10"/>
        <v>5.1174336452167273</v>
      </c>
      <c r="W74" s="25">
        <f t="shared" si="11"/>
        <v>4.7546305136528551</v>
      </c>
    </row>
    <row r="75" spans="1:23" ht="16.7">
      <c r="A75" s="36" t="s">
        <v>169</v>
      </c>
      <c r="B75" s="19" t="s">
        <v>73</v>
      </c>
      <c r="C75" s="20">
        <f t="shared" si="6"/>
        <v>10834</v>
      </c>
      <c r="D75" s="104">
        <v>11315</v>
      </c>
      <c r="E75" s="104">
        <v>15</v>
      </c>
      <c r="F75" s="104">
        <v>11315</v>
      </c>
      <c r="G75" s="104">
        <v>469</v>
      </c>
      <c r="H75" s="104">
        <v>11231</v>
      </c>
      <c r="I75" s="104">
        <v>2453</v>
      </c>
      <c r="J75" s="104">
        <v>11377</v>
      </c>
      <c r="K75" s="104">
        <v>328</v>
      </c>
      <c r="L75" s="104">
        <v>11474</v>
      </c>
      <c r="M75" s="104">
        <v>2813</v>
      </c>
      <c r="N75" s="104">
        <v>11184</v>
      </c>
      <c r="O75" s="104">
        <v>203</v>
      </c>
      <c r="P75" s="44">
        <v>10834</v>
      </c>
      <c r="Q75" s="103">
        <v>2.5939999999999999</v>
      </c>
      <c r="S75" s="25">
        <f t="shared" si="7"/>
        <v>4.439726786043936</v>
      </c>
      <c r="T75" s="25">
        <f t="shared" si="8"/>
        <v>4.439726786043936</v>
      </c>
      <c r="U75" s="25">
        <f t="shared" si="9"/>
        <v>3.6643898836994646</v>
      </c>
      <c r="V75" s="25">
        <f t="shared" si="10"/>
        <v>5.0119992615839024</v>
      </c>
      <c r="W75" s="25">
        <f t="shared" si="11"/>
        <v>5.9073287797673988</v>
      </c>
    </row>
    <row r="76" spans="1:23" ht="16.7">
      <c r="A76" s="36" t="s">
        <v>169</v>
      </c>
      <c r="B76" s="19" t="s">
        <v>74</v>
      </c>
      <c r="C76" s="20">
        <f t="shared" si="6"/>
        <v>10435</v>
      </c>
      <c r="D76" s="104">
        <v>10910</v>
      </c>
      <c r="E76" s="104">
        <v>0</v>
      </c>
      <c r="F76" s="104">
        <v>10910</v>
      </c>
      <c r="G76" s="104">
        <v>453</v>
      </c>
      <c r="H76" s="104">
        <v>11179</v>
      </c>
      <c r="I76" s="104">
        <v>2985</v>
      </c>
      <c r="J76" s="104">
        <v>11074</v>
      </c>
      <c r="K76" s="104">
        <v>468</v>
      </c>
      <c r="L76" s="104">
        <v>11060</v>
      </c>
      <c r="M76" s="104">
        <v>3985</v>
      </c>
      <c r="N76" s="104">
        <v>10777</v>
      </c>
      <c r="O76" s="104">
        <v>203</v>
      </c>
      <c r="P76" s="44">
        <v>10435</v>
      </c>
      <c r="Q76" s="103">
        <v>3.9359999999999999</v>
      </c>
      <c r="S76" s="25">
        <f t="shared" si="7"/>
        <v>4.5519885002395784</v>
      </c>
      <c r="T76" s="25">
        <f t="shared" si="8"/>
        <v>4.5519885002395784</v>
      </c>
      <c r="U76" s="25">
        <f t="shared" si="9"/>
        <v>7.1298514614278874</v>
      </c>
      <c r="V76" s="25">
        <f t="shared" si="10"/>
        <v>6.1236224245328224</v>
      </c>
      <c r="W76" s="25">
        <f t="shared" si="11"/>
        <v>5.9894585529468136</v>
      </c>
    </row>
    <row r="77" spans="1:23" ht="16.7">
      <c r="A77" s="36" t="s">
        <v>169</v>
      </c>
      <c r="B77" s="19" t="s">
        <v>75</v>
      </c>
      <c r="C77" s="20">
        <f t="shared" si="6"/>
        <v>10261</v>
      </c>
      <c r="D77" s="104">
        <v>10931</v>
      </c>
      <c r="E77" s="104">
        <v>15</v>
      </c>
      <c r="F77" s="104">
        <v>10866</v>
      </c>
      <c r="G77" s="104">
        <v>657</v>
      </c>
      <c r="H77" s="104">
        <v>10850</v>
      </c>
      <c r="I77" s="104">
        <v>3578</v>
      </c>
      <c r="J77" s="104">
        <v>10848</v>
      </c>
      <c r="K77" s="104">
        <v>469</v>
      </c>
      <c r="L77" s="104">
        <v>10910</v>
      </c>
      <c r="M77" s="104">
        <v>3953</v>
      </c>
      <c r="N77" s="104">
        <v>10592</v>
      </c>
      <c r="O77" s="104">
        <v>203</v>
      </c>
      <c r="P77" s="44">
        <v>10261</v>
      </c>
      <c r="Q77" s="103">
        <v>1.0620000000000001</v>
      </c>
      <c r="S77" s="25">
        <f t="shared" si="7"/>
        <v>6.5295780138388073</v>
      </c>
      <c r="T77" s="25">
        <f t="shared" si="8"/>
        <v>5.8961114901081766</v>
      </c>
      <c r="U77" s="25">
        <f t="shared" si="9"/>
        <v>5.7401812688821749</v>
      </c>
      <c r="V77" s="25">
        <f t="shared" si="10"/>
        <v>5.7206899912289249</v>
      </c>
      <c r="W77" s="25">
        <f t="shared" si="11"/>
        <v>6.3249195984796804</v>
      </c>
    </row>
    <row r="78" spans="1:23" ht="16.7">
      <c r="A78" s="36" t="s">
        <v>169</v>
      </c>
      <c r="B78" s="19" t="s">
        <v>76</v>
      </c>
      <c r="C78" s="20">
        <f t="shared" si="6"/>
        <v>10447</v>
      </c>
      <c r="D78" s="104">
        <v>10926</v>
      </c>
      <c r="E78" s="104">
        <v>16</v>
      </c>
      <c r="F78" s="104">
        <v>10926</v>
      </c>
      <c r="G78" s="104">
        <v>609</v>
      </c>
      <c r="H78" s="104">
        <v>10964</v>
      </c>
      <c r="I78" s="104">
        <v>2656</v>
      </c>
      <c r="J78" s="104">
        <v>11012</v>
      </c>
      <c r="K78" s="104">
        <v>297</v>
      </c>
      <c r="L78" s="104">
        <v>10938</v>
      </c>
      <c r="M78" s="104">
        <v>2406</v>
      </c>
      <c r="N78" s="104">
        <v>10699</v>
      </c>
      <c r="O78" s="104">
        <v>203</v>
      </c>
      <c r="P78" s="44">
        <v>10447</v>
      </c>
      <c r="Q78" s="103">
        <v>0.82699999999999996</v>
      </c>
      <c r="S78" s="25">
        <f t="shared" si="7"/>
        <v>4.5850483392361445</v>
      </c>
      <c r="T78" s="25">
        <f t="shared" si="8"/>
        <v>4.5850483392361445</v>
      </c>
      <c r="U78" s="25">
        <f t="shared" si="9"/>
        <v>4.9487891260648986</v>
      </c>
      <c r="V78" s="25">
        <f t="shared" si="10"/>
        <v>5.4082511725854312</v>
      </c>
      <c r="W78" s="25">
        <f t="shared" si="11"/>
        <v>4.6999138508662774</v>
      </c>
    </row>
    <row r="79" spans="1:23" ht="16.7">
      <c r="A79" s="36" t="s">
        <v>169</v>
      </c>
      <c r="B79" s="19" t="s">
        <v>77</v>
      </c>
      <c r="C79" s="20">
        <f t="shared" si="6"/>
        <v>10446</v>
      </c>
      <c r="D79" s="104">
        <v>10887</v>
      </c>
      <c r="E79" s="104">
        <v>0</v>
      </c>
      <c r="F79" s="104">
        <v>10887</v>
      </c>
      <c r="G79" s="104">
        <v>532</v>
      </c>
      <c r="H79" s="104">
        <v>10974</v>
      </c>
      <c r="I79" s="104">
        <v>3203</v>
      </c>
      <c r="J79" s="104">
        <v>10921</v>
      </c>
      <c r="K79" s="104">
        <v>422</v>
      </c>
      <c r="L79" s="104">
        <v>11020</v>
      </c>
      <c r="M79" s="104">
        <v>3515</v>
      </c>
      <c r="N79" s="104">
        <v>10708</v>
      </c>
      <c r="O79" s="104">
        <v>203</v>
      </c>
      <c r="P79" s="44">
        <v>10446</v>
      </c>
      <c r="Q79" s="103">
        <v>0.624</v>
      </c>
      <c r="S79" s="25">
        <f t="shared" si="7"/>
        <v>4.2217116599655373</v>
      </c>
      <c r="T79" s="25">
        <f t="shared" si="8"/>
        <v>4.2217116599655373</v>
      </c>
      <c r="U79" s="25">
        <f t="shared" si="9"/>
        <v>5.0545663411832278</v>
      </c>
      <c r="V79" s="25">
        <f t="shared" si="10"/>
        <v>4.5471950986023355</v>
      </c>
      <c r="W79" s="25">
        <f t="shared" si="11"/>
        <v>5.4949262875741907</v>
      </c>
    </row>
    <row r="80" spans="1:23" ht="16.7">
      <c r="A80" s="36" t="s">
        <v>169</v>
      </c>
      <c r="B80" s="19" t="s">
        <v>78</v>
      </c>
      <c r="C80" s="20">
        <f t="shared" si="6"/>
        <v>10583</v>
      </c>
      <c r="D80" s="104">
        <v>11226</v>
      </c>
      <c r="E80" s="104">
        <v>0</v>
      </c>
      <c r="F80" s="104">
        <v>11226</v>
      </c>
      <c r="G80" s="104">
        <v>750</v>
      </c>
      <c r="H80" s="104">
        <v>11369</v>
      </c>
      <c r="I80" s="104">
        <v>2407</v>
      </c>
      <c r="J80" s="104">
        <v>11237</v>
      </c>
      <c r="K80" s="104">
        <v>265</v>
      </c>
      <c r="L80" s="104">
        <v>11246</v>
      </c>
      <c r="M80" s="104">
        <v>2563</v>
      </c>
      <c r="N80" s="104">
        <v>10999</v>
      </c>
      <c r="O80" s="104">
        <v>250</v>
      </c>
      <c r="P80" s="44">
        <v>10583</v>
      </c>
      <c r="Q80" s="103">
        <v>0.45300000000000001</v>
      </c>
      <c r="S80" s="25">
        <f t="shared" si="7"/>
        <v>6.0757819143910039</v>
      </c>
      <c r="T80" s="25">
        <f t="shared" si="8"/>
        <v>6.0757819143910039</v>
      </c>
      <c r="U80" s="25">
        <f t="shared" si="9"/>
        <v>7.4270055749787396</v>
      </c>
      <c r="V80" s="25">
        <f t="shared" si="10"/>
        <v>6.1797221959746764</v>
      </c>
      <c r="W80" s="25">
        <f t="shared" si="11"/>
        <v>6.2647642445431346</v>
      </c>
    </row>
    <row r="81" spans="1:23" ht="16.7">
      <c r="A81" s="36" t="s">
        <v>169</v>
      </c>
      <c r="B81" s="19" t="s">
        <v>79</v>
      </c>
      <c r="C81" s="20">
        <f t="shared" si="6"/>
        <v>10609</v>
      </c>
      <c r="D81" s="104">
        <v>10965</v>
      </c>
      <c r="E81" s="104">
        <v>0</v>
      </c>
      <c r="F81" s="104">
        <v>11053</v>
      </c>
      <c r="G81" s="104">
        <v>375</v>
      </c>
      <c r="H81" s="104">
        <v>11161</v>
      </c>
      <c r="I81" s="104">
        <v>2500</v>
      </c>
      <c r="J81" s="104">
        <v>11283</v>
      </c>
      <c r="K81" s="104">
        <v>297</v>
      </c>
      <c r="L81" s="104">
        <v>11215</v>
      </c>
      <c r="M81" s="104">
        <v>2500</v>
      </c>
      <c r="N81" s="104">
        <v>10909</v>
      </c>
      <c r="O81" s="104">
        <v>203</v>
      </c>
      <c r="P81" s="44">
        <v>10609</v>
      </c>
      <c r="Q81" s="103">
        <v>0.81199999999999994</v>
      </c>
      <c r="S81" s="25">
        <f t="shared" si="7"/>
        <v>3.3556414365161658</v>
      </c>
      <c r="T81" s="25">
        <f t="shared" si="8"/>
        <v>4.185125836553869</v>
      </c>
      <c r="U81" s="25">
        <f t="shared" si="9"/>
        <v>5.2031294184183245</v>
      </c>
      <c r="V81" s="25">
        <f t="shared" si="10"/>
        <v>6.3530964275615043</v>
      </c>
      <c r="W81" s="25">
        <f t="shared" si="11"/>
        <v>5.7121312093505514</v>
      </c>
    </row>
    <row r="82" spans="1:23" ht="16.7">
      <c r="A82" s="36" t="s">
        <v>170</v>
      </c>
      <c r="B82" s="19" t="s">
        <v>80</v>
      </c>
      <c r="C82" s="20">
        <f t="shared" si="6"/>
        <v>13319</v>
      </c>
      <c r="D82" s="104">
        <v>13943</v>
      </c>
      <c r="E82" s="104">
        <v>0</v>
      </c>
      <c r="F82" s="104">
        <v>13943</v>
      </c>
      <c r="G82" s="104">
        <v>500</v>
      </c>
      <c r="H82" s="104">
        <v>14058</v>
      </c>
      <c r="I82" s="104">
        <v>6000</v>
      </c>
      <c r="J82" s="104">
        <v>14044</v>
      </c>
      <c r="K82" s="104">
        <v>250</v>
      </c>
      <c r="L82" s="104">
        <v>14211</v>
      </c>
      <c r="M82" s="104">
        <v>5266</v>
      </c>
      <c r="N82" s="104">
        <v>13704</v>
      </c>
      <c r="O82" s="104">
        <v>297</v>
      </c>
      <c r="P82" s="44">
        <v>13319</v>
      </c>
      <c r="Q82" s="103">
        <v>0.68700000000000006</v>
      </c>
      <c r="S82" s="25">
        <f t="shared" si="7"/>
        <v>4.6850364141452063</v>
      </c>
      <c r="T82" s="25">
        <f t="shared" si="8"/>
        <v>4.6850364141452063</v>
      </c>
      <c r="U82" s="25">
        <f t="shared" si="9"/>
        <v>5.5484645994444026</v>
      </c>
      <c r="V82" s="25">
        <f t="shared" si="10"/>
        <v>5.4433516029731965</v>
      </c>
      <c r="W82" s="25">
        <f t="shared" si="11"/>
        <v>6.6971994894511599</v>
      </c>
    </row>
    <row r="83" spans="1:23" ht="16.7">
      <c r="A83" s="36" t="s">
        <v>170</v>
      </c>
      <c r="B83" s="19" t="s">
        <v>81</v>
      </c>
      <c r="C83" s="20">
        <f t="shared" si="6"/>
        <v>13231</v>
      </c>
      <c r="D83" s="104">
        <v>13766</v>
      </c>
      <c r="E83" s="104">
        <v>15</v>
      </c>
      <c r="F83" s="104">
        <v>13904</v>
      </c>
      <c r="G83" s="104">
        <v>422</v>
      </c>
      <c r="H83" s="104">
        <v>13957</v>
      </c>
      <c r="I83" s="104">
        <v>4422</v>
      </c>
      <c r="J83" s="104">
        <v>13804</v>
      </c>
      <c r="K83" s="104">
        <v>297</v>
      </c>
      <c r="L83" s="104">
        <v>13957</v>
      </c>
      <c r="M83" s="104">
        <v>4891</v>
      </c>
      <c r="N83" s="104">
        <v>13656</v>
      </c>
      <c r="O83" s="104">
        <v>234</v>
      </c>
      <c r="P83" s="44">
        <v>13231</v>
      </c>
      <c r="Q83" s="103">
        <v>3.1559999999999997</v>
      </c>
      <c r="S83" s="25">
        <f t="shared" si="7"/>
        <v>4.0435341244048066</v>
      </c>
      <c r="T83" s="25">
        <f t="shared" si="8"/>
        <v>5.0865391882699722</v>
      </c>
      <c r="U83" s="25">
        <f t="shared" si="9"/>
        <v>5.4871135968558686</v>
      </c>
      <c r="V83" s="25">
        <f t="shared" si="10"/>
        <v>4.330738417353186</v>
      </c>
      <c r="W83" s="25">
        <f t="shared" si="11"/>
        <v>5.4871135968558686</v>
      </c>
    </row>
    <row r="84" spans="1:23" ht="16.7">
      <c r="A84" s="36" t="s">
        <v>170</v>
      </c>
      <c r="B84" s="19" t="s">
        <v>82</v>
      </c>
      <c r="C84" s="20">
        <f t="shared" si="6"/>
        <v>13194</v>
      </c>
      <c r="D84" s="104">
        <v>13769</v>
      </c>
      <c r="E84" s="104">
        <v>0</v>
      </c>
      <c r="F84" s="104">
        <v>13769</v>
      </c>
      <c r="G84" s="104">
        <v>422</v>
      </c>
      <c r="H84" s="104">
        <v>13703</v>
      </c>
      <c r="I84" s="104">
        <v>6516</v>
      </c>
      <c r="J84" s="104">
        <v>13917</v>
      </c>
      <c r="K84" s="104">
        <v>484</v>
      </c>
      <c r="L84" s="104">
        <v>13929</v>
      </c>
      <c r="M84" s="104">
        <v>7406</v>
      </c>
      <c r="N84" s="104">
        <v>13384</v>
      </c>
      <c r="O84" s="104">
        <v>187</v>
      </c>
      <c r="P84" s="44">
        <v>13194</v>
      </c>
      <c r="Q84" s="103">
        <v>1.968</v>
      </c>
      <c r="S84" s="25">
        <f t="shared" si="7"/>
        <v>4.3580415340306198</v>
      </c>
      <c r="T84" s="25">
        <f t="shared" si="8"/>
        <v>4.3580415340306198</v>
      </c>
      <c r="U84" s="25">
        <f t="shared" si="9"/>
        <v>3.8578141579505836</v>
      </c>
      <c r="V84" s="25">
        <f t="shared" si="10"/>
        <v>5.4797635288767621</v>
      </c>
      <c r="W84" s="25">
        <f t="shared" si="11"/>
        <v>5.5707139608913145</v>
      </c>
    </row>
    <row r="85" spans="1:23" ht="16.7">
      <c r="A85" s="36" t="s">
        <v>170</v>
      </c>
      <c r="B85" s="19" t="s">
        <v>83</v>
      </c>
      <c r="C85" s="20">
        <f t="shared" si="6"/>
        <v>13174</v>
      </c>
      <c r="D85" s="104">
        <v>13745</v>
      </c>
      <c r="E85" s="104">
        <v>0</v>
      </c>
      <c r="F85" s="104">
        <v>13757</v>
      </c>
      <c r="G85" s="104">
        <v>407</v>
      </c>
      <c r="H85" s="104">
        <v>14041</v>
      </c>
      <c r="I85" s="104">
        <v>5843</v>
      </c>
      <c r="J85" s="104">
        <v>13688</v>
      </c>
      <c r="K85" s="104">
        <v>422</v>
      </c>
      <c r="L85" s="104">
        <v>14043</v>
      </c>
      <c r="M85" s="104">
        <v>6844</v>
      </c>
      <c r="N85" s="104">
        <v>13611</v>
      </c>
      <c r="O85" s="104">
        <v>234</v>
      </c>
      <c r="P85" s="44">
        <v>13174</v>
      </c>
      <c r="Q85" s="103">
        <v>3.36</v>
      </c>
      <c r="S85" s="25">
        <f t="shared" si="7"/>
        <v>4.3342948231364806</v>
      </c>
      <c r="T85" s="25">
        <f t="shared" si="8"/>
        <v>4.425383330803097</v>
      </c>
      <c r="U85" s="25">
        <f t="shared" si="9"/>
        <v>6.5811446789130104</v>
      </c>
      <c r="V85" s="25">
        <f t="shared" si="10"/>
        <v>3.9016244117200545</v>
      </c>
      <c r="W85" s="25">
        <f t="shared" si="11"/>
        <v>6.5963260968574469</v>
      </c>
    </row>
    <row r="86" spans="1:23" ht="16.7">
      <c r="A86" s="36" t="s">
        <v>170</v>
      </c>
      <c r="B86" s="19" t="s">
        <v>84</v>
      </c>
      <c r="C86" s="20">
        <f t="shared" si="6"/>
        <v>13178</v>
      </c>
      <c r="D86" s="104">
        <v>13645</v>
      </c>
      <c r="E86" s="104">
        <v>0</v>
      </c>
      <c r="F86" s="104">
        <v>13645</v>
      </c>
      <c r="G86" s="104">
        <v>594</v>
      </c>
      <c r="H86" s="104">
        <v>13620</v>
      </c>
      <c r="I86" s="104">
        <v>5047</v>
      </c>
      <c r="J86" s="104">
        <v>13637</v>
      </c>
      <c r="K86" s="104">
        <v>313</v>
      </c>
      <c r="L86" s="104">
        <v>13759</v>
      </c>
      <c r="M86" s="104">
        <v>4656</v>
      </c>
      <c r="N86" s="104">
        <v>13425</v>
      </c>
      <c r="O86" s="104">
        <v>203</v>
      </c>
      <c r="P86" s="44">
        <v>13178</v>
      </c>
      <c r="Q86" s="103">
        <v>1.5</v>
      </c>
      <c r="S86" s="25">
        <f t="shared" si="7"/>
        <v>3.5437850963727424</v>
      </c>
      <c r="T86" s="25">
        <f t="shared" si="8"/>
        <v>3.5437850963727424</v>
      </c>
      <c r="U86" s="25">
        <f t="shared" si="9"/>
        <v>3.354074973440583</v>
      </c>
      <c r="V86" s="25">
        <f t="shared" si="10"/>
        <v>3.4830778570344516</v>
      </c>
      <c r="W86" s="25">
        <f t="shared" si="11"/>
        <v>4.4088632569433903</v>
      </c>
    </row>
    <row r="87" spans="1:23" ht="16.7">
      <c r="A87" s="36" t="s">
        <v>170</v>
      </c>
      <c r="B87" s="19" t="s">
        <v>85</v>
      </c>
      <c r="C87" s="20">
        <f t="shared" si="6"/>
        <v>13328</v>
      </c>
      <c r="D87" s="104">
        <v>13835</v>
      </c>
      <c r="E87" s="104">
        <v>0</v>
      </c>
      <c r="F87" s="104">
        <v>13835</v>
      </c>
      <c r="G87" s="104">
        <v>438</v>
      </c>
      <c r="H87" s="104">
        <v>14205</v>
      </c>
      <c r="I87" s="104">
        <v>4937</v>
      </c>
      <c r="J87" s="104">
        <v>13972</v>
      </c>
      <c r="K87" s="104">
        <v>282</v>
      </c>
      <c r="L87" s="104">
        <v>14138</v>
      </c>
      <c r="M87" s="104">
        <v>5453</v>
      </c>
      <c r="N87" s="104">
        <v>13628</v>
      </c>
      <c r="O87" s="104">
        <v>203</v>
      </c>
      <c r="P87" s="44">
        <v>13328</v>
      </c>
      <c r="Q87" s="103">
        <v>1.375</v>
      </c>
      <c r="S87" s="25">
        <f t="shared" si="7"/>
        <v>3.8040216086434575</v>
      </c>
      <c r="T87" s="25">
        <f t="shared" si="8"/>
        <v>3.8040216086434575</v>
      </c>
      <c r="U87" s="25">
        <f t="shared" si="9"/>
        <v>6.5801320528211287</v>
      </c>
      <c r="V87" s="25">
        <f t="shared" si="10"/>
        <v>4.8319327731092443</v>
      </c>
      <c r="W87" s="25">
        <f t="shared" si="11"/>
        <v>6.0774309723889557</v>
      </c>
    </row>
    <row r="88" spans="1:23" ht="16.7">
      <c r="A88" s="36" t="s">
        <v>170</v>
      </c>
      <c r="B88" s="19" t="s">
        <v>86</v>
      </c>
      <c r="C88" s="20">
        <f t="shared" si="6"/>
        <v>13536</v>
      </c>
      <c r="D88" s="104">
        <v>14035</v>
      </c>
      <c r="E88" s="104">
        <v>0</v>
      </c>
      <c r="F88" s="104">
        <v>14035</v>
      </c>
      <c r="G88" s="104">
        <v>687</v>
      </c>
      <c r="H88" s="104">
        <v>14160</v>
      </c>
      <c r="I88" s="104">
        <v>7204</v>
      </c>
      <c r="J88" s="104">
        <v>14118</v>
      </c>
      <c r="K88" s="104">
        <v>296</v>
      </c>
      <c r="L88" s="104">
        <v>14235</v>
      </c>
      <c r="M88" s="104">
        <v>5282</v>
      </c>
      <c r="N88" s="104">
        <v>13864</v>
      </c>
      <c r="O88" s="104">
        <v>203</v>
      </c>
      <c r="P88" s="44">
        <v>13536</v>
      </c>
      <c r="Q88" s="103">
        <v>4.4370000000000003</v>
      </c>
      <c r="S88" s="25">
        <f t="shared" si="7"/>
        <v>3.6864657210401894</v>
      </c>
      <c r="T88" s="25">
        <f t="shared" si="8"/>
        <v>3.6864657210401894</v>
      </c>
      <c r="U88" s="25">
        <f t="shared" si="9"/>
        <v>4.6099290780141837</v>
      </c>
      <c r="V88" s="25">
        <f t="shared" si="10"/>
        <v>4.2996453900709222</v>
      </c>
      <c r="W88" s="25">
        <f t="shared" si="11"/>
        <v>5.1640070921985819</v>
      </c>
    </row>
    <row r="89" spans="1:23" ht="16.7">
      <c r="A89" s="36" t="s">
        <v>170</v>
      </c>
      <c r="B89" s="19" t="s">
        <v>87</v>
      </c>
      <c r="C89" s="20">
        <f t="shared" si="6"/>
        <v>13648</v>
      </c>
      <c r="D89" s="104">
        <v>14112</v>
      </c>
      <c r="E89" s="104">
        <v>16</v>
      </c>
      <c r="F89" s="104">
        <v>14112</v>
      </c>
      <c r="G89" s="104">
        <v>438</v>
      </c>
      <c r="H89" s="104">
        <v>14337</v>
      </c>
      <c r="I89" s="104">
        <v>5718</v>
      </c>
      <c r="J89" s="104">
        <v>14237</v>
      </c>
      <c r="K89" s="104">
        <v>297</v>
      </c>
      <c r="L89" s="104">
        <v>14246</v>
      </c>
      <c r="M89" s="104">
        <v>5422</v>
      </c>
      <c r="N89" s="104">
        <v>13925</v>
      </c>
      <c r="O89" s="104">
        <v>203</v>
      </c>
      <c r="P89" s="44">
        <v>13648</v>
      </c>
      <c r="Q89" s="103">
        <v>0.84299999999999997</v>
      </c>
      <c r="S89" s="25">
        <f t="shared" si="7"/>
        <v>3.3997655334114891</v>
      </c>
      <c r="T89" s="25">
        <f t="shared" si="8"/>
        <v>3.3997655334114891</v>
      </c>
      <c r="U89" s="25">
        <f t="shared" si="9"/>
        <v>5.0483587338804217</v>
      </c>
      <c r="V89" s="25">
        <f t="shared" si="10"/>
        <v>4.3156506447831182</v>
      </c>
      <c r="W89" s="25">
        <f t="shared" si="11"/>
        <v>4.3815943728018762</v>
      </c>
    </row>
    <row r="90" spans="1:23" ht="16.7">
      <c r="A90" s="36" t="s">
        <v>170</v>
      </c>
      <c r="B90" s="19" t="s">
        <v>88</v>
      </c>
      <c r="C90" s="20">
        <f t="shared" si="6"/>
        <v>13483</v>
      </c>
      <c r="D90" s="104">
        <v>13968</v>
      </c>
      <c r="E90" s="104">
        <v>0</v>
      </c>
      <c r="F90" s="104">
        <v>13968</v>
      </c>
      <c r="G90" s="104">
        <v>453</v>
      </c>
      <c r="H90" s="104">
        <v>14131</v>
      </c>
      <c r="I90" s="104">
        <v>5969</v>
      </c>
      <c r="J90" s="104">
        <v>14014</v>
      </c>
      <c r="K90" s="104">
        <v>500</v>
      </c>
      <c r="L90" s="104">
        <v>13885</v>
      </c>
      <c r="M90" s="104">
        <v>6156</v>
      </c>
      <c r="N90" s="104">
        <v>13907</v>
      </c>
      <c r="O90" s="104">
        <v>187</v>
      </c>
      <c r="P90" s="44">
        <v>13483</v>
      </c>
      <c r="Q90" s="103">
        <v>2.3580000000000001</v>
      </c>
      <c r="S90" s="25">
        <f t="shared" si="7"/>
        <v>3.5971223021582732</v>
      </c>
      <c r="T90" s="25">
        <f t="shared" si="8"/>
        <v>3.5971223021582732</v>
      </c>
      <c r="U90" s="25">
        <f t="shared" si="9"/>
        <v>4.8060520655640433</v>
      </c>
      <c r="V90" s="25">
        <f t="shared" si="10"/>
        <v>3.9382926648372023</v>
      </c>
      <c r="W90" s="25">
        <f t="shared" si="11"/>
        <v>2.9815322999332494</v>
      </c>
    </row>
    <row r="91" spans="1:23" ht="16.7">
      <c r="A91" s="36" t="s">
        <v>170</v>
      </c>
      <c r="B91" s="19" t="s">
        <v>89</v>
      </c>
      <c r="C91" s="20">
        <f t="shared" si="6"/>
        <v>13550</v>
      </c>
      <c r="D91" s="104">
        <v>14046</v>
      </c>
      <c r="E91" s="104">
        <v>15</v>
      </c>
      <c r="F91" s="104">
        <v>14046</v>
      </c>
      <c r="G91" s="104">
        <v>782</v>
      </c>
      <c r="H91" s="104">
        <v>14286</v>
      </c>
      <c r="I91" s="104">
        <v>8421</v>
      </c>
      <c r="J91" s="104">
        <v>14068</v>
      </c>
      <c r="K91" s="104">
        <v>516</v>
      </c>
      <c r="L91" s="104">
        <v>14238</v>
      </c>
      <c r="M91" s="104">
        <v>8031</v>
      </c>
      <c r="N91" s="104">
        <v>13904</v>
      </c>
      <c r="O91" s="104">
        <v>204</v>
      </c>
      <c r="P91" s="44">
        <v>13550</v>
      </c>
      <c r="Q91" s="103">
        <v>2.6869999999999998</v>
      </c>
      <c r="S91" s="25">
        <f t="shared" si="7"/>
        <v>3.6605166051660518</v>
      </c>
      <c r="T91" s="25">
        <f t="shared" si="8"/>
        <v>3.6605166051660518</v>
      </c>
      <c r="U91" s="25">
        <f t="shared" si="9"/>
        <v>5.4317343173431727</v>
      </c>
      <c r="V91" s="25">
        <f t="shared" si="10"/>
        <v>3.822878228782288</v>
      </c>
      <c r="W91" s="25">
        <f t="shared" si="11"/>
        <v>5.0774907749077487</v>
      </c>
    </row>
    <row r="92" spans="1:23" ht="16.7">
      <c r="A92" s="36" t="s">
        <v>171</v>
      </c>
      <c r="B92" s="19" t="s">
        <v>90</v>
      </c>
      <c r="C92" s="20">
        <f t="shared" si="6"/>
        <v>20195</v>
      </c>
      <c r="D92" s="104">
        <v>21189</v>
      </c>
      <c r="E92" s="104">
        <v>47</v>
      </c>
      <c r="F92" s="104">
        <v>21189</v>
      </c>
      <c r="G92" s="104">
        <v>8531</v>
      </c>
      <c r="H92" s="104">
        <v>21448</v>
      </c>
      <c r="I92" s="104">
        <v>58938</v>
      </c>
      <c r="J92" s="104">
        <v>21469</v>
      </c>
      <c r="K92" s="104">
        <v>6593</v>
      </c>
      <c r="L92" s="104">
        <v>21148</v>
      </c>
      <c r="M92" s="104">
        <v>57813</v>
      </c>
      <c r="N92" s="104">
        <v>21036</v>
      </c>
      <c r="O92" s="104">
        <v>422</v>
      </c>
      <c r="P92" s="44">
        <v>20195</v>
      </c>
      <c r="Q92" s="103">
        <v>1.9530000000000001</v>
      </c>
      <c r="S92" s="25">
        <f t="shared" si="7"/>
        <v>4.9220103986135184</v>
      </c>
      <c r="T92" s="25">
        <f t="shared" si="8"/>
        <v>4.9220103986135184</v>
      </c>
      <c r="U92" s="25">
        <f t="shared" si="9"/>
        <v>6.2045060658578857</v>
      </c>
      <c r="V92" s="25">
        <f t="shared" si="10"/>
        <v>6.3084922010398614</v>
      </c>
      <c r="W92" s="25">
        <f t="shared" si="11"/>
        <v>4.7189898489725177</v>
      </c>
    </row>
    <row r="93" spans="1:23" ht="16.7">
      <c r="A93" s="36" t="s">
        <v>171</v>
      </c>
      <c r="B93" s="19" t="s">
        <v>91</v>
      </c>
      <c r="C93" s="20">
        <f t="shared" si="6"/>
        <v>19907</v>
      </c>
      <c r="D93" s="104">
        <v>21033</v>
      </c>
      <c r="E93" s="104">
        <v>62</v>
      </c>
      <c r="F93" s="104">
        <v>21033</v>
      </c>
      <c r="G93" s="104">
        <v>7813</v>
      </c>
      <c r="H93" s="104">
        <v>21052</v>
      </c>
      <c r="I93" s="104">
        <v>52562</v>
      </c>
      <c r="J93" s="104">
        <v>21267</v>
      </c>
      <c r="K93" s="104">
        <v>6047</v>
      </c>
      <c r="L93" s="104">
        <v>21012</v>
      </c>
      <c r="M93" s="104">
        <v>68282</v>
      </c>
      <c r="N93" s="104">
        <v>20638</v>
      </c>
      <c r="O93" s="104">
        <v>438</v>
      </c>
      <c r="P93" s="44">
        <v>19907</v>
      </c>
      <c r="Q93" s="103">
        <v>6.093</v>
      </c>
      <c r="S93" s="25">
        <f t="shared" si="7"/>
        <v>5.6563018033857437</v>
      </c>
      <c r="T93" s="25">
        <f t="shared" si="8"/>
        <v>5.6563018033857437</v>
      </c>
      <c r="U93" s="25">
        <f t="shared" si="9"/>
        <v>5.7517456171196057</v>
      </c>
      <c r="V93" s="25">
        <f t="shared" si="10"/>
        <v>6.8317677198975231</v>
      </c>
      <c r="W93" s="25">
        <f t="shared" si="11"/>
        <v>5.5508112724167376</v>
      </c>
    </row>
    <row r="94" spans="1:23" ht="16.7">
      <c r="A94" s="36" t="s">
        <v>171</v>
      </c>
      <c r="B94" s="19" t="s">
        <v>92</v>
      </c>
      <c r="C94" s="20">
        <f t="shared" si="6"/>
        <v>20179</v>
      </c>
      <c r="D94" s="104">
        <v>21205</v>
      </c>
      <c r="E94" s="104">
        <v>63</v>
      </c>
      <c r="F94" s="104">
        <v>21205</v>
      </c>
      <c r="G94" s="104">
        <v>9219</v>
      </c>
      <c r="H94" s="104">
        <v>21467</v>
      </c>
      <c r="I94" s="104">
        <v>57312</v>
      </c>
      <c r="J94" s="104">
        <v>21294</v>
      </c>
      <c r="K94" s="104">
        <v>6438</v>
      </c>
      <c r="L94" s="104">
        <v>21295</v>
      </c>
      <c r="M94" s="104">
        <v>59968</v>
      </c>
      <c r="N94" s="104">
        <v>20932</v>
      </c>
      <c r="O94" s="104">
        <v>453</v>
      </c>
      <c r="P94" s="44">
        <v>20179</v>
      </c>
      <c r="Q94" s="103">
        <v>16.155999999999999</v>
      </c>
      <c r="S94" s="25">
        <f t="shared" si="7"/>
        <v>5.0844937806630659</v>
      </c>
      <c r="T94" s="25">
        <f t="shared" si="8"/>
        <v>5.0844937806630659</v>
      </c>
      <c r="U94" s="25">
        <f t="shared" si="9"/>
        <v>6.3828732841072409</v>
      </c>
      <c r="V94" s="25">
        <f t="shared" si="10"/>
        <v>5.5255463600773078</v>
      </c>
      <c r="W94" s="25">
        <f t="shared" si="11"/>
        <v>5.5305020070370183</v>
      </c>
    </row>
    <row r="95" spans="1:23" ht="16.7">
      <c r="A95" s="36" t="s">
        <v>171</v>
      </c>
      <c r="B95" s="19" t="s">
        <v>93</v>
      </c>
      <c r="C95" s="20">
        <f t="shared" si="6"/>
        <v>20109</v>
      </c>
      <c r="D95" s="104">
        <v>21169</v>
      </c>
      <c r="E95" s="104">
        <v>47</v>
      </c>
      <c r="F95" s="104">
        <v>21169</v>
      </c>
      <c r="G95" s="104">
        <v>7969</v>
      </c>
      <c r="H95" s="104">
        <v>21183</v>
      </c>
      <c r="I95" s="104">
        <v>54500</v>
      </c>
      <c r="J95" s="104">
        <v>21284</v>
      </c>
      <c r="K95" s="104">
        <v>5922</v>
      </c>
      <c r="L95" s="104">
        <v>21156</v>
      </c>
      <c r="M95" s="104">
        <v>56109</v>
      </c>
      <c r="N95" s="104">
        <v>21020</v>
      </c>
      <c r="O95" s="104">
        <v>578</v>
      </c>
      <c r="P95" s="44">
        <v>20109</v>
      </c>
      <c r="Q95" s="103">
        <v>2.968</v>
      </c>
      <c r="S95" s="25">
        <f t="shared" si="7"/>
        <v>5.2712715699438064</v>
      </c>
      <c r="T95" s="25">
        <f t="shared" si="8"/>
        <v>5.2712715699438064</v>
      </c>
      <c r="U95" s="25">
        <f t="shared" si="9"/>
        <v>5.3408921378487246</v>
      </c>
      <c r="V95" s="25">
        <f t="shared" si="10"/>
        <v>5.8431548063056349</v>
      </c>
      <c r="W95" s="25">
        <f t="shared" si="11"/>
        <v>5.2066238997463818</v>
      </c>
    </row>
    <row r="96" spans="1:23" ht="16.7">
      <c r="A96" s="36" t="s">
        <v>171</v>
      </c>
      <c r="B96" s="19" t="s">
        <v>94</v>
      </c>
      <c r="C96" s="20">
        <f t="shared" si="6"/>
        <v>20137</v>
      </c>
      <c r="D96" s="104">
        <v>21131</v>
      </c>
      <c r="E96" s="104">
        <v>47</v>
      </c>
      <c r="F96" s="104">
        <v>21131</v>
      </c>
      <c r="G96" s="104">
        <v>8218</v>
      </c>
      <c r="H96" s="104">
        <v>21406</v>
      </c>
      <c r="I96" s="104">
        <v>53750</v>
      </c>
      <c r="J96" s="104">
        <v>21614</v>
      </c>
      <c r="K96" s="104">
        <v>6016</v>
      </c>
      <c r="L96" s="104">
        <v>21302</v>
      </c>
      <c r="M96" s="104">
        <v>55250</v>
      </c>
      <c r="N96" s="104">
        <v>20999</v>
      </c>
      <c r="O96" s="104">
        <v>656</v>
      </c>
      <c r="P96" s="44">
        <v>20137</v>
      </c>
      <c r="Q96" s="103">
        <v>10.468</v>
      </c>
      <c r="S96" s="25">
        <f t="shared" si="7"/>
        <v>4.9361871182400554</v>
      </c>
      <c r="T96" s="25">
        <f t="shared" si="8"/>
        <v>4.9361871182400554</v>
      </c>
      <c r="U96" s="25">
        <f t="shared" si="9"/>
        <v>6.3018324477330285</v>
      </c>
      <c r="V96" s="25">
        <f t="shared" si="10"/>
        <v>7.3347569151313508</v>
      </c>
      <c r="W96" s="25">
        <f t="shared" si="11"/>
        <v>5.7853702140338674</v>
      </c>
    </row>
    <row r="97" spans="1:23" ht="16.7">
      <c r="A97" s="36" t="s">
        <v>171</v>
      </c>
      <c r="B97" s="19" t="s">
        <v>95</v>
      </c>
      <c r="C97" s="20">
        <f t="shared" si="6"/>
        <v>19832</v>
      </c>
      <c r="D97" s="104">
        <v>20976</v>
      </c>
      <c r="E97" s="104">
        <v>47</v>
      </c>
      <c r="F97" s="104">
        <v>20894</v>
      </c>
      <c r="G97" s="104">
        <v>8016</v>
      </c>
      <c r="H97" s="104">
        <v>20954</v>
      </c>
      <c r="I97" s="104">
        <v>53375</v>
      </c>
      <c r="J97" s="104">
        <v>21070</v>
      </c>
      <c r="K97" s="104">
        <v>5796</v>
      </c>
      <c r="L97" s="104">
        <v>20893</v>
      </c>
      <c r="M97" s="104">
        <v>55079</v>
      </c>
      <c r="N97" s="104">
        <v>20770</v>
      </c>
      <c r="O97" s="104">
        <v>422</v>
      </c>
      <c r="P97" s="44">
        <v>19832</v>
      </c>
      <c r="Q97" s="103">
        <v>2.6869999999999998</v>
      </c>
      <c r="S97" s="25">
        <f t="shared" si="7"/>
        <v>5.7684550221863651</v>
      </c>
      <c r="T97" s="25">
        <f t="shared" si="8"/>
        <v>5.3549818475191611</v>
      </c>
      <c r="U97" s="25">
        <f t="shared" si="9"/>
        <v>5.657523194836628</v>
      </c>
      <c r="V97" s="25">
        <f t="shared" si="10"/>
        <v>6.2424364663170628</v>
      </c>
      <c r="W97" s="25">
        <f t="shared" si="11"/>
        <v>5.3499394917305363</v>
      </c>
    </row>
    <row r="98" spans="1:23" ht="16.7">
      <c r="A98" s="36" t="s">
        <v>171</v>
      </c>
      <c r="B98" s="19" t="s">
        <v>96</v>
      </c>
      <c r="C98" s="20">
        <f t="shared" si="6"/>
        <v>20330</v>
      </c>
      <c r="D98" s="104">
        <v>21392</v>
      </c>
      <c r="E98" s="104">
        <v>47</v>
      </c>
      <c r="F98" s="104">
        <v>21392</v>
      </c>
      <c r="G98" s="104">
        <v>8078</v>
      </c>
      <c r="H98" s="104">
        <v>21590</v>
      </c>
      <c r="I98" s="104">
        <v>51609</v>
      </c>
      <c r="J98" s="104">
        <v>21476</v>
      </c>
      <c r="K98" s="104">
        <v>5704</v>
      </c>
      <c r="L98" s="104">
        <v>21508</v>
      </c>
      <c r="M98" s="104">
        <v>54203</v>
      </c>
      <c r="N98" s="104">
        <v>21222</v>
      </c>
      <c r="O98" s="104">
        <v>422</v>
      </c>
      <c r="P98" s="44">
        <v>20330</v>
      </c>
      <c r="Q98" s="103">
        <v>2.7970000000000002</v>
      </c>
      <c r="S98" s="25">
        <f t="shared" si="7"/>
        <v>5.2238071815051645</v>
      </c>
      <c r="T98" s="25">
        <f t="shared" si="8"/>
        <v>5.2238071815051645</v>
      </c>
      <c r="U98" s="25">
        <f t="shared" si="9"/>
        <v>6.1977373339891786</v>
      </c>
      <c r="V98" s="25">
        <f t="shared" si="10"/>
        <v>5.6369896704377771</v>
      </c>
      <c r="W98" s="25">
        <f t="shared" si="11"/>
        <v>5.7943925233644862</v>
      </c>
    </row>
    <row r="99" spans="1:23" ht="16.7">
      <c r="A99" s="36" t="s">
        <v>171</v>
      </c>
      <c r="B99" s="19" t="s">
        <v>97</v>
      </c>
      <c r="C99" s="20">
        <f t="shared" si="6"/>
        <v>20200</v>
      </c>
      <c r="D99" s="104">
        <v>21224</v>
      </c>
      <c r="E99" s="104">
        <v>109</v>
      </c>
      <c r="F99" s="104">
        <v>21224</v>
      </c>
      <c r="G99" s="104">
        <v>7703</v>
      </c>
      <c r="H99" s="104">
        <v>21496</v>
      </c>
      <c r="I99" s="104">
        <v>49219</v>
      </c>
      <c r="J99" s="104">
        <v>21537</v>
      </c>
      <c r="K99" s="104">
        <v>5625</v>
      </c>
      <c r="L99" s="104">
        <v>21495</v>
      </c>
      <c r="M99" s="104">
        <v>50453</v>
      </c>
      <c r="N99" s="104">
        <v>21175</v>
      </c>
      <c r="O99" s="104">
        <v>421</v>
      </c>
      <c r="P99" s="44">
        <v>20200</v>
      </c>
      <c r="Q99" s="103">
        <v>7.5780000000000003</v>
      </c>
      <c r="S99" s="25">
        <f t="shared" si="7"/>
        <v>5.0693069306930694</v>
      </c>
      <c r="T99" s="25">
        <f t="shared" si="8"/>
        <v>5.0693069306930694</v>
      </c>
      <c r="U99" s="25">
        <f t="shared" si="9"/>
        <v>6.4158415841584162</v>
      </c>
      <c r="V99" s="25">
        <f t="shared" si="10"/>
        <v>6.6188118811881189</v>
      </c>
      <c r="W99" s="25">
        <f t="shared" si="11"/>
        <v>6.4108910891089108</v>
      </c>
    </row>
    <row r="100" spans="1:23" ht="16.7">
      <c r="A100" s="36" t="s">
        <v>171</v>
      </c>
      <c r="B100" s="19" t="s">
        <v>98</v>
      </c>
      <c r="C100" s="20">
        <f t="shared" si="6"/>
        <v>19994</v>
      </c>
      <c r="D100" s="104">
        <v>21050</v>
      </c>
      <c r="E100" s="104">
        <v>47</v>
      </c>
      <c r="F100" s="104">
        <v>21050</v>
      </c>
      <c r="G100" s="104">
        <v>7500</v>
      </c>
      <c r="H100" s="104">
        <v>21116</v>
      </c>
      <c r="I100" s="104">
        <v>49234</v>
      </c>
      <c r="J100" s="104">
        <v>21165</v>
      </c>
      <c r="K100" s="104">
        <v>5532</v>
      </c>
      <c r="L100" s="104">
        <v>21291</v>
      </c>
      <c r="M100" s="104">
        <v>51796</v>
      </c>
      <c r="N100" s="104">
        <v>20809</v>
      </c>
      <c r="O100" s="104">
        <v>625</v>
      </c>
      <c r="P100" s="44">
        <v>19994</v>
      </c>
      <c r="Q100" s="103">
        <v>3.718</v>
      </c>
      <c r="S100" s="25">
        <f t="shared" si="7"/>
        <v>5.2815844753426031</v>
      </c>
      <c r="T100" s="25">
        <f t="shared" si="8"/>
        <v>5.2815844753426031</v>
      </c>
      <c r="U100" s="25">
        <f t="shared" si="9"/>
        <v>5.6116835050515155</v>
      </c>
      <c r="V100" s="25">
        <f t="shared" si="10"/>
        <v>5.8567570271081326</v>
      </c>
      <c r="W100" s="25">
        <f t="shared" si="11"/>
        <v>6.4869460838251474</v>
      </c>
    </row>
    <row r="101" spans="1:23" ht="16.7">
      <c r="A101" s="36" t="s">
        <v>171</v>
      </c>
      <c r="B101" s="19" t="s">
        <v>99</v>
      </c>
      <c r="C101" s="20">
        <f t="shared" si="6"/>
        <v>20170</v>
      </c>
      <c r="D101" s="104">
        <v>21189</v>
      </c>
      <c r="E101" s="104">
        <v>31</v>
      </c>
      <c r="F101" s="104">
        <v>21189</v>
      </c>
      <c r="G101" s="104">
        <v>7344</v>
      </c>
      <c r="H101" s="104">
        <v>21237</v>
      </c>
      <c r="I101" s="104">
        <v>49703</v>
      </c>
      <c r="J101" s="104">
        <v>21522</v>
      </c>
      <c r="K101" s="104">
        <v>5469</v>
      </c>
      <c r="L101" s="104">
        <v>21510</v>
      </c>
      <c r="M101" s="104">
        <v>51750</v>
      </c>
      <c r="N101" s="104">
        <v>21038</v>
      </c>
      <c r="O101" s="104">
        <v>453</v>
      </c>
      <c r="P101" s="44">
        <v>20170</v>
      </c>
      <c r="Q101" s="103">
        <v>2.0619999999999998</v>
      </c>
      <c r="S101" s="25">
        <f t="shared" si="7"/>
        <v>5.0520575111551809</v>
      </c>
      <c r="T101" s="25">
        <f t="shared" si="8"/>
        <v>5.0520575111551809</v>
      </c>
      <c r="U101" s="25">
        <f t="shared" si="9"/>
        <v>5.2900347050074368</v>
      </c>
      <c r="V101" s="25">
        <f t="shared" si="10"/>
        <v>6.7030242935052051</v>
      </c>
      <c r="W101" s="25">
        <f t="shared" si="11"/>
        <v>6.6435299950421411</v>
      </c>
    </row>
    <row r="102" spans="1:23" ht="16.7">
      <c r="A102" s="36" t="s">
        <v>172</v>
      </c>
      <c r="B102" s="19" t="s">
        <v>100</v>
      </c>
      <c r="C102" s="20">
        <f t="shared" si="6"/>
        <v>24955</v>
      </c>
      <c r="D102" s="104">
        <v>25997</v>
      </c>
      <c r="E102" s="104">
        <v>31</v>
      </c>
      <c r="F102" s="104">
        <v>25997</v>
      </c>
      <c r="G102" s="104">
        <v>7813</v>
      </c>
      <c r="H102" s="104">
        <v>26031</v>
      </c>
      <c r="I102" s="104">
        <v>103844</v>
      </c>
      <c r="J102" s="104">
        <v>26131</v>
      </c>
      <c r="K102" s="104">
        <v>5797</v>
      </c>
      <c r="L102" s="104">
        <v>25984</v>
      </c>
      <c r="M102" s="104">
        <v>105578</v>
      </c>
      <c r="N102" s="104">
        <v>25885</v>
      </c>
      <c r="O102" s="104">
        <v>453</v>
      </c>
      <c r="P102" s="44">
        <v>24955</v>
      </c>
      <c r="Q102" s="103">
        <v>17.359000000000002</v>
      </c>
      <c r="S102" s="25">
        <f t="shared" si="7"/>
        <v>4.1755159286716088</v>
      </c>
      <c r="T102" s="25">
        <f t="shared" si="8"/>
        <v>4.1755159286716088</v>
      </c>
      <c r="U102" s="25">
        <f t="shared" si="9"/>
        <v>4.3117611701061911</v>
      </c>
      <c r="V102" s="25">
        <f t="shared" si="10"/>
        <v>4.7124824684431976</v>
      </c>
      <c r="W102" s="25">
        <f t="shared" si="11"/>
        <v>4.1234221598877987</v>
      </c>
    </row>
    <row r="103" spans="1:23" ht="16.7">
      <c r="A103" s="36" t="s">
        <v>172</v>
      </c>
      <c r="B103" s="19" t="s">
        <v>101</v>
      </c>
      <c r="C103" s="20">
        <f t="shared" si="6"/>
        <v>25340</v>
      </c>
      <c r="D103" s="104">
        <v>26434</v>
      </c>
      <c r="E103" s="104">
        <v>32</v>
      </c>
      <c r="F103" s="104">
        <v>26665</v>
      </c>
      <c r="G103" s="104">
        <v>7265</v>
      </c>
      <c r="H103" s="104">
        <v>26774</v>
      </c>
      <c r="I103" s="104">
        <v>93953</v>
      </c>
      <c r="J103" s="104">
        <v>26686</v>
      </c>
      <c r="K103" s="104">
        <v>5610</v>
      </c>
      <c r="L103" s="104">
        <v>26833</v>
      </c>
      <c r="M103" s="104">
        <v>96531</v>
      </c>
      <c r="N103" s="104">
        <v>26284</v>
      </c>
      <c r="O103" s="104">
        <v>438</v>
      </c>
      <c r="P103" s="44">
        <v>25340</v>
      </c>
      <c r="Q103" s="103">
        <v>8.9220000000000006</v>
      </c>
      <c r="S103" s="25">
        <f t="shared" si="7"/>
        <v>4.3172849250197309</v>
      </c>
      <c r="T103" s="25">
        <f t="shared" si="8"/>
        <v>5.2288871349644825</v>
      </c>
      <c r="U103" s="25">
        <f t="shared" si="9"/>
        <v>5.6590370955011844</v>
      </c>
      <c r="V103" s="25">
        <f t="shared" si="10"/>
        <v>5.3117600631412785</v>
      </c>
      <c r="W103" s="25">
        <f t="shared" si="11"/>
        <v>5.8918705603788482</v>
      </c>
    </row>
    <row r="104" spans="1:23" ht="16.7">
      <c r="A104" s="36" t="s">
        <v>172</v>
      </c>
      <c r="B104" s="19" t="s">
        <v>102</v>
      </c>
      <c r="C104" s="20">
        <f t="shared" si="6"/>
        <v>25115</v>
      </c>
      <c r="D104" s="104">
        <v>26259</v>
      </c>
      <c r="E104" s="104">
        <v>47</v>
      </c>
      <c r="F104" s="104">
        <v>26116</v>
      </c>
      <c r="G104" s="104">
        <v>7406</v>
      </c>
      <c r="H104" s="104">
        <v>26186</v>
      </c>
      <c r="I104" s="104">
        <v>98469</v>
      </c>
      <c r="J104" s="104">
        <v>26269</v>
      </c>
      <c r="K104" s="104">
        <v>5609</v>
      </c>
      <c r="L104" s="104">
        <v>26095</v>
      </c>
      <c r="M104" s="104">
        <v>100188</v>
      </c>
      <c r="N104" s="104">
        <v>25815</v>
      </c>
      <c r="O104" s="104">
        <v>437</v>
      </c>
      <c r="P104" s="44">
        <v>25115</v>
      </c>
      <c r="Q104" s="103">
        <v>6.2190000000000003</v>
      </c>
      <c r="S104" s="25">
        <f t="shared" si="7"/>
        <v>4.5550467847899663</v>
      </c>
      <c r="T104" s="25">
        <f t="shared" si="8"/>
        <v>3.9856659366912206</v>
      </c>
      <c r="U104" s="25">
        <f t="shared" si="9"/>
        <v>4.2643838343619356</v>
      </c>
      <c r="V104" s="25">
        <f t="shared" si="10"/>
        <v>4.5948636273143535</v>
      </c>
      <c r="W104" s="25">
        <f t="shared" si="11"/>
        <v>3.9020505673900057</v>
      </c>
    </row>
    <row r="105" spans="1:23" ht="16.7">
      <c r="A105" s="36" t="s">
        <v>172</v>
      </c>
      <c r="B105" s="19" t="s">
        <v>103</v>
      </c>
      <c r="C105" s="20">
        <f t="shared" si="6"/>
        <v>25217</v>
      </c>
      <c r="D105" s="104">
        <v>26280</v>
      </c>
      <c r="E105" s="104">
        <v>47</v>
      </c>
      <c r="F105" s="104">
        <v>26259</v>
      </c>
      <c r="G105" s="104">
        <v>7765</v>
      </c>
      <c r="H105" s="104">
        <v>26530</v>
      </c>
      <c r="I105" s="104">
        <v>100766</v>
      </c>
      <c r="J105" s="104">
        <v>26456</v>
      </c>
      <c r="K105" s="104">
        <v>5703</v>
      </c>
      <c r="L105" s="104">
        <v>26339</v>
      </c>
      <c r="M105" s="104">
        <v>137703</v>
      </c>
      <c r="N105" s="104">
        <v>25988</v>
      </c>
      <c r="O105" s="104">
        <v>578</v>
      </c>
      <c r="P105" s="44">
        <v>25217</v>
      </c>
      <c r="Q105" s="103">
        <v>5.4370000000000003</v>
      </c>
      <c r="S105" s="25">
        <f t="shared" si="7"/>
        <v>4.2154102391243997</v>
      </c>
      <c r="T105" s="25">
        <f t="shared" si="8"/>
        <v>4.1321330848237299</v>
      </c>
      <c r="U105" s="25">
        <f t="shared" si="9"/>
        <v>5.2068049331799973</v>
      </c>
      <c r="V105" s="25">
        <f t="shared" si="10"/>
        <v>4.9133521037395402</v>
      </c>
      <c r="W105" s="25">
        <f t="shared" si="11"/>
        <v>4.449379386921521</v>
      </c>
    </row>
    <row r="106" spans="1:23" ht="16.7">
      <c r="A106" s="36" t="s">
        <v>172</v>
      </c>
      <c r="B106" s="19" t="s">
        <v>104</v>
      </c>
      <c r="C106" s="20">
        <f t="shared" si="6"/>
        <v>25054</v>
      </c>
      <c r="D106" s="104">
        <v>26202</v>
      </c>
      <c r="E106" s="104">
        <v>47</v>
      </c>
      <c r="F106" s="104">
        <v>26202</v>
      </c>
      <c r="G106" s="104">
        <v>9938</v>
      </c>
      <c r="H106" s="104">
        <v>26177</v>
      </c>
      <c r="I106" s="104">
        <v>126750</v>
      </c>
      <c r="J106" s="104">
        <v>26194</v>
      </c>
      <c r="K106" s="104">
        <v>7515</v>
      </c>
      <c r="L106" s="104">
        <v>26393</v>
      </c>
      <c r="M106" s="104">
        <v>130328</v>
      </c>
      <c r="N106" s="104">
        <v>25804</v>
      </c>
      <c r="O106" s="104">
        <v>547</v>
      </c>
      <c r="P106" s="44">
        <v>25054</v>
      </c>
      <c r="Q106" s="103">
        <v>16.437000000000001</v>
      </c>
      <c r="S106" s="25">
        <f t="shared" si="7"/>
        <v>4.5821026582581625</v>
      </c>
      <c r="T106" s="25">
        <f t="shared" si="8"/>
        <v>4.5821026582581625</v>
      </c>
      <c r="U106" s="25">
        <f t="shared" si="9"/>
        <v>4.4823181927037599</v>
      </c>
      <c r="V106" s="25">
        <f t="shared" si="10"/>
        <v>4.5501716292807535</v>
      </c>
      <c r="W106" s="25">
        <f t="shared" si="11"/>
        <v>5.3444559750937977</v>
      </c>
    </row>
    <row r="107" spans="1:23" ht="16.7">
      <c r="A107" s="36" t="s">
        <v>172</v>
      </c>
      <c r="B107" s="19" t="s">
        <v>105</v>
      </c>
      <c r="C107" s="20">
        <f t="shared" si="6"/>
        <v>25119</v>
      </c>
      <c r="D107" s="104">
        <v>26292</v>
      </c>
      <c r="E107" s="104">
        <v>78</v>
      </c>
      <c r="F107" s="104">
        <v>26292</v>
      </c>
      <c r="G107" s="104">
        <v>10390</v>
      </c>
      <c r="H107" s="104">
        <v>26437</v>
      </c>
      <c r="I107" s="104">
        <v>132219</v>
      </c>
      <c r="J107" s="104">
        <v>26558</v>
      </c>
      <c r="K107" s="104">
        <v>7938</v>
      </c>
      <c r="L107" s="104">
        <v>26421</v>
      </c>
      <c r="M107" s="104">
        <v>135875</v>
      </c>
      <c r="N107" s="104">
        <v>25965</v>
      </c>
      <c r="O107" s="104">
        <v>500</v>
      </c>
      <c r="P107" s="44">
        <v>25119</v>
      </c>
      <c r="Q107" s="103">
        <v>10.045999999999999</v>
      </c>
      <c r="S107" s="25">
        <f t="shared" si="7"/>
        <v>4.6697718858234802</v>
      </c>
      <c r="T107" s="25">
        <f t="shared" si="8"/>
        <v>4.6697718858234802</v>
      </c>
      <c r="U107" s="25">
        <f t="shared" si="9"/>
        <v>5.2470241649747198</v>
      </c>
      <c r="V107" s="25">
        <f t="shared" si="10"/>
        <v>5.7287312393009282</v>
      </c>
      <c r="W107" s="25">
        <f t="shared" si="11"/>
        <v>5.1833273617580318</v>
      </c>
    </row>
    <row r="108" spans="1:23" ht="16.7">
      <c r="A108" s="36" t="s">
        <v>172</v>
      </c>
      <c r="B108" s="19" t="s">
        <v>106</v>
      </c>
      <c r="C108" s="20">
        <f t="shared" si="6"/>
        <v>25367</v>
      </c>
      <c r="D108" s="104">
        <v>26687</v>
      </c>
      <c r="E108" s="104">
        <v>78</v>
      </c>
      <c r="F108" s="104">
        <v>26687</v>
      </c>
      <c r="G108" s="104">
        <v>10500</v>
      </c>
      <c r="H108" s="104">
        <v>26833</v>
      </c>
      <c r="I108" s="104">
        <v>138188</v>
      </c>
      <c r="J108" s="104">
        <v>26820</v>
      </c>
      <c r="K108" s="104">
        <v>7828</v>
      </c>
      <c r="L108" s="104">
        <v>26743</v>
      </c>
      <c r="M108" s="104">
        <v>141140</v>
      </c>
      <c r="N108" s="104">
        <v>26323</v>
      </c>
      <c r="O108" s="104">
        <v>437</v>
      </c>
      <c r="P108" s="44">
        <v>25367</v>
      </c>
      <c r="Q108" s="103">
        <v>6.609</v>
      </c>
      <c r="S108" s="25">
        <f t="shared" si="7"/>
        <v>5.203610990657153</v>
      </c>
      <c r="T108" s="25">
        <f t="shared" si="8"/>
        <v>5.203610990657153</v>
      </c>
      <c r="U108" s="25">
        <f t="shared" si="9"/>
        <v>5.7791619032601407</v>
      </c>
      <c r="V108" s="25">
        <f t="shared" si="10"/>
        <v>5.7279142192612449</v>
      </c>
      <c r="W108" s="25">
        <f t="shared" si="11"/>
        <v>5.4243702448062443</v>
      </c>
    </row>
    <row r="109" spans="1:23" ht="16.7">
      <c r="A109" s="36" t="s">
        <v>172</v>
      </c>
      <c r="B109" s="19" t="s">
        <v>107</v>
      </c>
      <c r="C109" s="20">
        <f t="shared" si="6"/>
        <v>25225</v>
      </c>
      <c r="D109" s="104">
        <v>26307</v>
      </c>
      <c r="E109" s="104">
        <v>32</v>
      </c>
      <c r="F109" s="104">
        <v>26307</v>
      </c>
      <c r="G109" s="104">
        <v>10359</v>
      </c>
      <c r="H109" s="104">
        <v>26558</v>
      </c>
      <c r="I109" s="104">
        <v>128094</v>
      </c>
      <c r="J109" s="104">
        <v>26640</v>
      </c>
      <c r="K109" s="104">
        <v>7406</v>
      </c>
      <c r="L109" s="104">
        <v>26330</v>
      </c>
      <c r="M109" s="104">
        <v>132547</v>
      </c>
      <c r="N109" s="104">
        <v>26020</v>
      </c>
      <c r="O109" s="104">
        <v>437</v>
      </c>
      <c r="P109" s="44">
        <v>25225</v>
      </c>
      <c r="Q109" s="103">
        <v>5.0459999999999994</v>
      </c>
      <c r="S109" s="25">
        <f t="shared" si="7"/>
        <v>4.2893954410307238</v>
      </c>
      <c r="T109" s="25">
        <f t="shared" si="8"/>
        <v>4.2893954410307238</v>
      </c>
      <c r="U109" s="25">
        <f t="shared" si="9"/>
        <v>5.2844400396432105</v>
      </c>
      <c r="V109" s="25">
        <f t="shared" si="10"/>
        <v>5.6095143706640238</v>
      </c>
      <c r="W109" s="25">
        <f t="shared" si="11"/>
        <v>4.3805748265609514</v>
      </c>
    </row>
    <row r="110" spans="1:23" ht="16.7">
      <c r="A110" s="36" t="s">
        <v>172</v>
      </c>
      <c r="B110" s="19" t="s">
        <v>108</v>
      </c>
      <c r="C110" s="20">
        <f t="shared" si="6"/>
        <v>25208</v>
      </c>
      <c r="D110" s="104">
        <v>26237</v>
      </c>
      <c r="E110" s="104">
        <v>78</v>
      </c>
      <c r="F110" s="104">
        <v>26237</v>
      </c>
      <c r="G110" s="104">
        <v>10656</v>
      </c>
      <c r="H110" s="104">
        <v>26241</v>
      </c>
      <c r="I110" s="104">
        <v>131016</v>
      </c>
      <c r="J110" s="104">
        <v>26405</v>
      </c>
      <c r="K110" s="104">
        <v>7875</v>
      </c>
      <c r="L110" s="104">
        <v>26529</v>
      </c>
      <c r="M110" s="104">
        <v>134781</v>
      </c>
      <c r="N110" s="104">
        <v>26034</v>
      </c>
      <c r="O110" s="104">
        <v>438</v>
      </c>
      <c r="P110" s="44">
        <v>25208</v>
      </c>
      <c r="Q110" s="103">
        <v>5.3739999999999997</v>
      </c>
      <c r="S110" s="25">
        <f t="shared" si="7"/>
        <v>4.0820374484290705</v>
      </c>
      <c r="T110" s="25">
        <f t="shared" si="8"/>
        <v>4.0820374484290705</v>
      </c>
      <c r="U110" s="25">
        <f t="shared" si="9"/>
        <v>4.0979054268486195</v>
      </c>
      <c r="V110" s="25">
        <f t="shared" si="10"/>
        <v>4.7484925420501432</v>
      </c>
      <c r="W110" s="25">
        <f t="shared" si="11"/>
        <v>5.2403998730561732</v>
      </c>
    </row>
    <row r="111" spans="1:23" ht="16.7">
      <c r="A111" s="36" t="s">
        <v>172</v>
      </c>
      <c r="B111" s="19" t="s">
        <v>109</v>
      </c>
      <c r="C111" s="20">
        <f t="shared" si="6"/>
        <v>25228</v>
      </c>
      <c r="D111" s="104">
        <v>26238</v>
      </c>
      <c r="E111" s="104">
        <v>62</v>
      </c>
      <c r="F111" s="104">
        <v>26238</v>
      </c>
      <c r="G111" s="104">
        <v>10329</v>
      </c>
      <c r="H111" s="104">
        <v>26272</v>
      </c>
      <c r="I111" s="104">
        <v>137953</v>
      </c>
      <c r="J111" s="104">
        <v>26396</v>
      </c>
      <c r="K111" s="104">
        <v>7593</v>
      </c>
      <c r="L111" s="104">
        <v>26508</v>
      </c>
      <c r="M111" s="104">
        <v>141188</v>
      </c>
      <c r="N111" s="104">
        <v>26183</v>
      </c>
      <c r="O111" s="104">
        <v>438</v>
      </c>
      <c r="P111" s="44">
        <v>25228</v>
      </c>
      <c r="Q111" s="103">
        <v>2.952</v>
      </c>
      <c r="S111" s="25">
        <f t="shared" si="7"/>
        <v>4.0034881877279211</v>
      </c>
      <c r="T111" s="25">
        <f t="shared" si="8"/>
        <v>4.0034881877279211</v>
      </c>
      <c r="U111" s="25">
        <f t="shared" si="9"/>
        <v>4.1382590772157917</v>
      </c>
      <c r="V111" s="25">
        <f t="shared" si="10"/>
        <v>4.6297764388774381</v>
      </c>
      <c r="W111" s="25">
        <f t="shared" si="11"/>
        <v>5.073727604249247</v>
      </c>
    </row>
    <row r="112" spans="1:23">
      <c r="A112" s="19"/>
    </row>
    <row r="113" spans="1:31">
      <c r="U113" s="22"/>
      <c r="W113" s="23"/>
      <c r="X113" s="23"/>
      <c r="Z113" s="23"/>
      <c r="AB113" s="23"/>
      <c r="AD113" s="23"/>
      <c r="AE113" s="24"/>
    </row>
    <row r="114" spans="1:31" s="18" customFormat="1" ht="30" customHeight="1" thickBot="1">
      <c r="A114" s="17"/>
      <c r="B114" s="16"/>
      <c r="C114" s="18" t="s">
        <v>246</v>
      </c>
      <c r="D114" s="16" t="s">
        <v>247</v>
      </c>
      <c r="E114" s="16" t="s">
        <v>249</v>
      </c>
      <c r="F114" s="16" t="s">
        <v>250</v>
      </c>
      <c r="G114" s="16" t="s">
        <v>249</v>
      </c>
      <c r="H114" s="16" t="s">
        <v>252</v>
      </c>
      <c r="I114" s="16" t="s">
        <v>249</v>
      </c>
      <c r="J114" s="16" t="s">
        <v>253</v>
      </c>
      <c r="K114" s="16" t="s">
        <v>249</v>
      </c>
      <c r="L114" s="16" t="s">
        <v>255</v>
      </c>
      <c r="M114" s="16" t="s">
        <v>249</v>
      </c>
      <c r="N114" s="106" t="s">
        <v>306</v>
      </c>
      <c r="O114" s="107" t="s">
        <v>249</v>
      </c>
      <c r="P114" s="18" t="s">
        <v>257</v>
      </c>
      <c r="Q114" s="18" t="s">
        <v>258</v>
      </c>
      <c r="S114" s="18" t="s">
        <v>259</v>
      </c>
      <c r="T114" s="18" t="s">
        <v>260</v>
      </c>
      <c r="U114" s="18" t="s">
        <v>261</v>
      </c>
      <c r="V114" s="18" t="s">
        <v>262</v>
      </c>
      <c r="W114" s="18" t="s">
        <v>263</v>
      </c>
    </row>
    <row r="115" spans="1:31">
      <c r="A115" s="38" t="s">
        <v>264</v>
      </c>
      <c r="C115" s="28">
        <f t="shared" ref="C115:L115" si="12">AVERAGEIFS(C$2:C$111,$A$2:$A$111,$A115)</f>
        <v>1927.4</v>
      </c>
      <c r="D115" s="28">
        <f t="shared" si="12"/>
        <v>1991.2</v>
      </c>
      <c r="E115" s="28">
        <f t="shared" si="12"/>
        <v>1.6</v>
      </c>
      <c r="F115" s="28">
        <f t="shared" si="12"/>
        <v>1991.2</v>
      </c>
      <c r="G115" s="28">
        <f t="shared" si="12"/>
        <v>1.5</v>
      </c>
      <c r="H115" s="28">
        <f t="shared" si="12"/>
        <v>2017.5</v>
      </c>
      <c r="I115" s="28">
        <f t="shared" si="12"/>
        <v>3</v>
      </c>
      <c r="J115" s="28">
        <f t="shared" si="12"/>
        <v>2009.5</v>
      </c>
      <c r="K115" s="28">
        <f t="shared" si="12"/>
        <v>1.5</v>
      </c>
      <c r="L115" s="28">
        <f t="shared" si="12"/>
        <v>2042.7</v>
      </c>
      <c r="M115" s="28">
        <f>AVERAGEIFS(M$2:M$111,$A$2:$A$111,$A115)/1000</f>
        <v>0</v>
      </c>
      <c r="N115" s="108">
        <f>AVERAGEIFS(N$2:N$111,$A$2:$A$111,$A115)</f>
        <v>1943.3</v>
      </c>
      <c r="O115" s="108">
        <f>AVERAGEIFS(O$2:O$111,$A$2:$A$111,$A115)</f>
        <v>26.5</v>
      </c>
      <c r="P115" s="29">
        <f>AVERAGEIFS(P$2:P$111,$A$2:$A$111,$A115)</f>
        <v>1927.4</v>
      </c>
      <c r="Q115" s="29">
        <f>AVERAGEIFS(Q$2:Q$111,$A$2:$A$111,$A115)</f>
        <v>8.5300000000000015E-2</v>
      </c>
      <c r="S115" s="29">
        <f>AVERAGEIFS(S$2:S$111,$A$2:$A$111,$A115)</f>
        <v>3.3102816449349013</v>
      </c>
      <c r="T115" s="29">
        <f>AVERAGEIFS(T$2:T$111,$A$2:$A$111,$A115)</f>
        <v>3.3102816449349013</v>
      </c>
      <c r="U115" s="29">
        <f>AVERAGEIFS(U$2:U$111,$A$2:$A$111,$A115)</f>
        <v>4.6558403394444117</v>
      </c>
      <c r="V115" s="29">
        <f>AVERAGEIFS(V$2:V$111,$A$2:$A$111,$A115)</f>
        <v>4.2693792859780739</v>
      </c>
      <c r="W115" s="29">
        <f>AVERAGEIFS(W$2:W$111,$A$2:$A$111,$A115)</f>
        <v>5.971952849164472</v>
      </c>
    </row>
    <row r="116" spans="1:31">
      <c r="A116" s="39" t="s">
        <v>266</v>
      </c>
      <c r="C116" s="28">
        <f t="shared" ref="C116:L125" si="13">AVERAGEIFS(C$2:C$111,$A$2:$A$111,$A116)</f>
        <v>2493.1999999999998</v>
      </c>
      <c r="D116" s="28">
        <f t="shared" si="13"/>
        <v>2550.9</v>
      </c>
      <c r="E116" s="28">
        <f t="shared" si="13"/>
        <v>0</v>
      </c>
      <c r="F116" s="28">
        <f t="shared" si="13"/>
        <v>2543.4</v>
      </c>
      <c r="G116" s="28">
        <f t="shared" si="13"/>
        <v>0</v>
      </c>
      <c r="H116" s="28">
        <f t="shared" si="13"/>
        <v>2641.2</v>
      </c>
      <c r="I116" s="28">
        <f t="shared" si="13"/>
        <v>3.2</v>
      </c>
      <c r="J116" s="28">
        <f t="shared" si="13"/>
        <v>2569.3000000000002</v>
      </c>
      <c r="K116" s="28">
        <f t="shared" si="13"/>
        <v>0</v>
      </c>
      <c r="L116" s="28">
        <f t="shared" si="13"/>
        <v>2617.6</v>
      </c>
      <c r="M116" s="28">
        <f t="shared" ref="M116:M125" si="14">AVERAGEIFS(M$2:M$111,$A$2:$A$111,$A116)/1000</f>
        <v>3.0999999999999999E-3</v>
      </c>
      <c r="N116" s="108">
        <f t="shared" ref="N116:W125" si="15">AVERAGEIFS(N$2:N$111,$A$2:$A$111,$A116)</f>
        <v>2516.4</v>
      </c>
      <c r="O116" s="108">
        <f t="shared" si="15"/>
        <v>20.2</v>
      </c>
      <c r="P116" s="29">
        <f t="shared" si="15"/>
        <v>2493.1999999999998</v>
      </c>
      <c r="Q116" s="29">
        <f t="shared" si="15"/>
        <v>0.24920000000000003</v>
      </c>
      <c r="S116" s="29">
        <f t="shared" si="15"/>
        <v>2.324870154017137</v>
      </c>
      <c r="T116" s="29">
        <f t="shared" si="15"/>
        <v>2.000475690349317</v>
      </c>
      <c r="U116" s="29">
        <f t="shared" si="15"/>
        <v>5.92565763975733</v>
      </c>
      <c r="V116" s="29">
        <f t="shared" si="15"/>
        <v>3.0665775813156033</v>
      </c>
      <c r="W116" s="29">
        <f t="shared" si="15"/>
        <v>4.9345146719378041</v>
      </c>
    </row>
    <row r="117" spans="1:31">
      <c r="A117" s="39" t="s">
        <v>267</v>
      </c>
      <c r="C117" s="28">
        <f t="shared" si="13"/>
        <v>3512.7</v>
      </c>
      <c r="D117" s="28">
        <f t="shared" si="13"/>
        <v>3593.3</v>
      </c>
      <c r="E117" s="28">
        <f t="shared" si="13"/>
        <v>0</v>
      </c>
      <c r="F117" s="28">
        <f t="shared" si="13"/>
        <v>3593.2</v>
      </c>
      <c r="G117" s="28">
        <f t="shared" si="13"/>
        <v>0</v>
      </c>
      <c r="H117" s="28">
        <f t="shared" si="13"/>
        <v>3762.1</v>
      </c>
      <c r="I117" s="28">
        <f t="shared" si="13"/>
        <v>3.2</v>
      </c>
      <c r="J117" s="28">
        <f t="shared" si="13"/>
        <v>3602.2</v>
      </c>
      <c r="K117" s="28">
        <f t="shared" si="13"/>
        <v>0</v>
      </c>
      <c r="L117" s="28">
        <f t="shared" si="13"/>
        <v>3754.7</v>
      </c>
      <c r="M117" s="28">
        <f t="shared" si="14"/>
        <v>6.1999999999999998E-3</v>
      </c>
      <c r="N117" s="108">
        <f t="shared" si="15"/>
        <v>3525.4</v>
      </c>
      <c r="O117" s="108">
        <f t="shared" si="15"/>
        <v>18.600000000000001</v>
      </c>
      <c r="P117" s="29">
        <f t="shared" si="15"/>
        <v>3512.7</v>
      </c>
      <c r="Q117" s="29">
        <f t="shared" si="15"/>
        <v>0.27600000000000002</v>
      </c>
      <c r="S117" s="29">
        <f t="shared" si="15"/>
        <v>2.3109980112655881</v>
      </c>
      <c r="T117" s="29">
        <f t="shared" si="15"/>
        <v>2.3071998337527133</v>
      </c>
      <c r="U117" s="29">
        <f t="shared" si="15"/>
        <v>7.1203008954821652</v>
      </c>
      <c r="V117" s="29">
        <f t="shared" si="15"/>
        <v>2.5509514355613385</v>
      </c>
      <c r="W117" s="29">
        <f t="shared" si="15"/>
        <v>6.9103587280593857</v>
      </c>
    </row>
    <row r="118" spans="1:31">
      <c r="A118" s="39" t="s">
        <v>268</v>
      </c>
      <c r="C118" s="28">
        <f t="shared" si="13"/>
        <v>4389.5</v>
      </c>
      <c r="D118" s="28">
        <f t="shared" si="13"/>
        <v>4616</v>
      </c>
      <c r="E118" s="28">
        <f t="shared" si="13"/>
        <v>3.2</v>
      </c>
      <c r="F118" s="28">
        <f t="shared" si="13"/>
        <v>4609.3</v>
      </c>
      <c r="G118" s="28">
        <f t="shared" si="13"/>
        <v>12.5</v>
      </c>
      <c r="H118" s="28">
        <f t="shared" si="13"/>
        <v>4612</v>
      </c>
      <c r="I118" s="28">
        <f t="shared" si="13"/>
        <v>34.299999999999997</v>
      </c>
      <c r="J118" s="28">
        <f t="shared" si="13"/>
        <v>4643.1000000000004</v>
      </c>
      <c r="K118" s="28">
        <f t="shared" si="13"/>
        <v>11.1</v>
      </c>
      <c r="L118" s="28">
        <f t="shared" si="13"/>
        <v>4653.8999999999996</v>
      </c>
      <c r="M118" s="28">
        <f t="shared" si="14"/>
        <v>3.8899999999999997E-2</v>
      </c>
      <c r="N118" s="108">
        <f t="shared" si="15"/>
        <v>4485.8</v>
      </c>
      <c r="O118" s="108">
        <f t="shared" si="15"/>
        <v>86</v>
      </c>
      <c r="P118" s="29">
        <f t="shared" si="15"/>
        <v>4389.5</v>
      </c>
      <c r="Q118" s="29">
        <f t="shared" si="15"/>
        <v>0.28060000000000002</v>
      </c>
      <c r="S118" s="29">
        <f t="shared" si="15"/>
        <v>5.1695928616323732</v>
      </c>
      <c r="T118" s="29">
        <f t="shared" si="15"/>
        <v>5.018185018134897</v>
      </c>
      <c r="U118" s="29">
        <f t="shared" si="15"/>
        <v>5.0666700510933955</v>
      </c>
      <c r="V118" s="29">
        <f t="shared" si="15"/>
        <v>5.7792287413517034</v>
      </c>
      <c r="W118" s="29">
        <f t="shared" si="15"/>
        <v>6.0213806238579846</v>
      </c>
    </row>
    <row r="119" spans="1:31">
      <c r="A119" s="39" t="s">
        <v>269</v>
      </c>
      <c r="C119" s="28">
        <f t="shared" si="13"/>
        <v>5533.3</v>
      </c>
      <c r="D119" s="28">
        <f t="shared" si="13"/>
        <v>5751</v>
      </c>
      <c r="E119" s="28">
        <f t="shared" si="13"/>
        <v>0</v>
      </c>
      <c r="F119" s="28">
        <f t="shared" si="13"/>
        <v>5751.4</v>
      </c>
      <c r="G119" s="28">
        <f t="shared" si="13"/>
        <v>17.100000000000001</v>
      </c>
      <c r="H119" s="28">
        <f t="shared" si="13"/>
        <v>5806.1</v>
      </c>
      <c r="I119" s="28">
        <f t="shared" si="13"/>
        <v>75</v>
      </c>
      <c r="J119" s="28">
        <f t="shared" si="13"/>
        <v>5777.7</v>
      </c>
      <c r="K119" s="28">
        <f t="shared" si="13"/>
        <v>11</v>
      </c>
      <c r="L119" s="28">
        <f t="shared" si="13"/>
        <v>5793.5</v>
      </c>
      <c r="M119" s="28">
        <f t="shared" si="14"/>
        <v>7.6299999999999993E-2</v>
      </c>
      <c r="N119" s="108">
        <f t="shared" si="15"/>
        <v>5622.4</v>
      </c>
      <c r="O119" s="108">
        <f t="shared" si="15"/>
        <v>79.8</v>
      </c>
      <c r="P119" s="29">
        <f t="shared" si="15"/>
        <v>5533.3</v>
      </c>
      <c r="Q119" s="29">
        <f t="shared" si="15"/>
        <v>0.40720000000000001</v>
      </c>
      <c r="S119" s="29">
        <f t="shared" si="15"/>
        <v>3.9386413232841084</v>
      </c>
      <c r="T119" s="29">
        <f t="shared" si="15"/>
        <v>3.9462396477730053</v>
      </c>
      <c r="U119" s="29">
        <f t="shared" si="15"/>
        <v>4.9353202096490207</v>
      </c>
      <c r="V119" s="29">
        <f t="shared" si="15"/>
        <v>4.420286779741291</v>
      </c>
      <c r="W119" s="29">
        <f t="shared" si="15"/>
        <v>4.7008234690034847</v>
      </c>
    </row>
    <row r="120" spans="1:31">
      <c r="A120" s="39" t="s">
        <v>270</v>
      </c>
      <c r="C120" s="28">
        <f t="shared" si="13"/>
        <v>7234.6</v>
      </c>
      <c r="D120" s="28">
        <f t="shared" si="13"/>
        <v>7464.2</v>
      </c>
      <c r="E120" s="28">
        <f t="shared" si="13"/>
        <v>0</v>
      </c>
      <c r="F120" s="28">
        <f t="shared" si="13"/>
        <v>7451.3</v>
      </c>
      <c r="G120" s="28">
        <f t="shared" si="13"/>
        <v>18.5</v>
      </c>
      <c r="H120" s="28">
        <f t="shared" si="13"/>
        <v>7668.5</v>
      </c>
      <c r="I120" s="28">
        <f t="shared" si="13"/>
        <v>168.7</v>
      </c>
      <c r="J120" s="28">
        <f t="shared" si="13"/>
        <v>7507.2</v>
      </c>
      <c r="K120" s="28">
        <f t="shared" si="13"/>
        <v>6.3</v>
      </c>
      <c r="L120" s="28">
        <f t="shared" si="13"/>
        <v>7636.5</v>
      </c>
      <c r="M120" s="28">
        <f t="shared" si="14"/>
        <v>0.1656</v>
      </c>
      <c r="N120" s="108">
        <f t="shared" si="15"/>
        <v>7358.4</v>
      </c>
      <c r="O120" s="108">
        <f t="shared" si="15"/>
        <v>76.5</v>
      </c>
      <c r="P120" s="29">
        <f t="shared" si="15"/>
        <v>7234.6</v>
      </c>
      <c r="Q120" s="29">
        <f t="shared" si="15"/>
        <v>0.59830000000000017</v>
      </c>
      <c r="S120" s="29">
        <f t="shared" si="15"/>
        <v>3.1687154465027776</v>
      </c>
      <c r="T120" s="29">
        <f t="shared" si="15"/>
        <v>2.9933007062253778</v>
      </c>
      <c r="U120" s="29">
        <f t="shared" si="15"/>
        <v>6.0118888195411682</v>
      </c>
      <c r="V120" s="29">
        <f t="shared" si="15"/>
        <v>3.771749874667317</v>
      </c>
      <c r="W120" s="29">
        <f t="shared" si="15"/>
        <v>5.5642640874035747</v>
      </c>
    </row>
    <row r="121" spans="1:31">
      <c r="A121" s="39" t="s">
        <v>271</v>
      </c>
      <c r="C121" s="28">
        <f t="shared" si="13"/>
        <v>8302.2999999999993</v>
      </c>
      <c r="D121" s="28">
        <f t="shared" si="13"/>
        <v>8790.6</v>
      </c>
      <c r="E121" s="28">
        <f t="shared" si="13"/>
        <v>9.5</v>
      </c>
      <c r="F121" s="28">
        <f t="shared" si="13"/>
        <v>8793.2999999999993</v>
      </c>
      <c r="G121" s="28">
        <f t="shared" si="13"/>
        <v>385.9</v>
      </c>
      <c r="H121" s="28">
        <f t="shared" si="13"/>
        <v>8767.7999999999993</v>
      </c>
      <c r="I121" s="28">
        <f t="shared" si="13"/>
        <v>1047</v>
      </c>
      <c r="J121" s="28">
        <f t="shared" si="13"/>
        <v>8906.2000000000007</v>
      </c>
      <c r="K121" s="28">
        <f t="shared" si="13"/>
        <v>237.5</v>
      </c>
      <c r="L121" s="28">
        <f t="shared" si="13"/>
        <v>8826.2000000000007</v>
      </c>
      <c r="M121" s="28">
        <f t="shared" si="14"/>
        <v>1.1577999999999999</v>
      </c>
      <c r="N121" s="108">
        <f t="shared" si="15"/>
        <v>8656.9</v>
      </c>
      <c r="O121" s="108">
        <f t="shared" si="15"/>
        <v>197</v>
      </c>
      <c r="P121" s="29">
        <f t="shared" si="15"/>
        <v>8302.2999999999993</v>
      </c>
      <c r="Q121" s="29">
        <f t="shared" si="15"/>
        <v>1.3653999999999999</v>
      </c>
      <c r="S121" s="29">
        <f t="shared" si="15"/>
        <v>5.8806293064519277</v>
      </c>
      <c r="T121" s="29">
        <f t="shared" si="15"/>
        <v>5.913999718020337</v>
      </c>
      <c r="U121" s="29">
        <f t="shared" si="15"/>
        <v>5.6032061060497647</v>
      </c>
      <c r="V121" s="29">
        <f t="shared" si="15"/>
        <v>7.2739271556550902</v>
      </c>
      <c r="W121" s="29">
        <f t="shared" si="15"/>
        <v>6.3112003939356693</v>
      </c>
    </row>
    <row r="122" spans="1:31">
      <c r="A122" s="39" t="s">
        <v>169</v>
      </c>
      <c r="C122" s="28">
        <f t="shared" si="13"/>
        <v>10513.5</v>
      </c>
      <c r="D122" s="28">
        <f t="shared" si="13"/>
        <v>11010.1</v>
      </c>
      <c r="E122" s="28">
        <f t="shared" si="13"/>
        <v>6.2</v>
      </c>
      <c r="F122" s="28">
        <f t="shared" si="13"/>
        <v>11023.3</v>
      </c>
      <c r="G122" s="28">
        <f t="shared" si="13"/>
        <v>511.1</v>
      </c>
      <c r="H122" s="28">
        <f t="shared" si="13"/>
        <v>11101</v>
      </c>
      <c r="I122" s="28">
        <f t="shared" si="13"/>
        <v>2687.6</v>
      </c>
      <c r="J122" s="28">
        <f t="shared" si="13"/>
        <v>11093.6</v>
      </c>
      <c r="K122" s="28">
        <f t="shared" si="13"/>
        <v>360.8</v>
      </c>
      <c r="L122" s="28">
        <f t="shared" si="13"/>
        <v>11097.2</v>
      </c>
      <c r="M122" s="28">
        <f t="shared" si="14"/>
        <v>3.0046999999999997</v>
      </c>
      <c r="N122" s="108">
        <f t="shared" si="15"/>
        <v>10823.3</v>
      </c>
      <c r="O122" s="108">
        <f t="shared" si="15"/>
        <v>207.8</v>
      </c>
      <c r="P122" s="29">
        <f t="shared" si="15"/>
        <v>10513.5</v>
      </c>
      <c r="Q122" s="29">
        <f t="shared" si="15"/>
        <v>1.7588999999999999</v>
      </c>
      <c r="S122" s="29">
        <f t="shared" si="15"/>
        <v>4.7284489049103096</v>
      </c>
      <c r="T122" s="29">
        <f t="shared" si="15"/>
        <v>4.8521179065948647</v>
      </c>
      <c r="U122" s="29">
        <f t="shared" si="15"/>
        <v>5.5928380335583485</v>
      </c>
      <c r="V122" s="29">
        <f t="shared" si="15"/>
        <v>5.5179093498070744</v>
      </c>
      <c r="W122" s="29">
        <f t="shared" si="15"/>
        <v>5.5506673153057191</v>
      </c>
    </row>
    <row r="123" spans="1:31">
      <c r="A123" s="39" t="s">
        <v>170</v>
      </c>
      <c r="C123" s="28">
        <f t="shared" si="13"/>
        <v>13364.1</v>
      </c>
      <c r="D123" s="28">
        <f t="shared" si="13"/>
        <v>13886.4</v>
      </c>
      <c r="E123" s="28">
        <f t="shared" si="13"/>
        <v>4.5999999999999996</v>
      </c>
      <c r="F123" s="28">
        <f t="shared" si="13"/>
        <v>13901.4</v>
      </c>
      <c r="G123" s="28">
        <f t="shared" si="13"/>
        <v>514.29999999999995</v>
      </c>
      <c r="H123" s="28">
        <f t="shared" si="13"/>
        <v>14049.8</v>
      </c>
      <c r="I123" s="28">
        <f t="shared" si="13"/>
        <v>6007.7</v>
      </c>
      <c r="J123" s="28">
        <f t="shared" si="13"/>
        <v>13949.9</v>
      </c>
      <c r="K123" s="28">
        <f t="shared" si="13"/>
        <v>365.7</v>
      </c>
      <c r="L123" s="28">
        <f t="shared" si="13"/>
        <v>14064.1</v>
      </c>
      <c r="M123" s="28">
        <f t="shared" si="14"/>
        <v>5.9406999999999996</v>
      </c>
      <c r="N123" s="108">
        <f t="shared" si="15"/>
        <v>13700.8</v>
      </c>
      <c r="O123" s="108">
        <f t="shared" si="15"/>
        <v>215.5</v>
      </c>
      <c r="P123" s="29">
        <f t="shared" si="15"/>
        <v>13364.1</v>
      </c>
      <c r="Q123" s="29">
        <f t="shared" si="15"/>
        <v>2.2371000000000003</v>
      </c>
      <c r="S123" s="29">
        <f t="shared" si="15"/>
        <v>3.9112583762509319</v>
      </c>
      <c r="T123" s="29">
        <f t="shared" si="15"/>
        <v>4.0246677334041099</v>
      </c>
      <c r="U123" s="29">
        <f t="shared" si="15"/>
        <v>5.1304818254227396</v>
      </c>
      <c r="V123" s="29">
        <f t="shared" si="15"/>
        <v>4.3846955519540423</v>
      </c>
      <c r="W123" s="29">
        <f t="shared" si="15"/>
        <v>5.2442271913229597</v>
      </c>
    </row>
    <row r="124" spans="1:31">
      <c r="A124" s="39" t="s">
        <v>171</v>
      </c>
      <c r="C124" s="28">
        <f t="shared" si="13"/>
        <v>20105.3</v>
      </c>
      <c r="D124" s="28">
        <f t="shared" si="13"/>
        <v>21155.8</v>
      </c>
      <c r="E124" s="28">
        <f t="shared" si="13"/>
        <v>54.7</v>
      </c>
      <c r="F124" s="28">
        <f t="shared" si="13"/>
        <v>21147.599999999999</v>
      </c>
      <c r="G124" s="28">
        <f t="shared" si="13"/>
        <v>8039.1</v>
      </c>
      <c r="H124" s="28">
        <f t="shared" si="13"/>
        <v>21294.9</v>
      </c>
      <c r="I124" s="28">
        <f t="shared" si="13"/>
        <v>53020.2</v>
      </c>
      <c r="J124" s="28">
        <f t="shared" si="13"/>
        <v>21369.8</v>
      </c>
      <c r="K124" s="28">
        <f t="shared" si="13"/>
        <v>5914.2</v>
      </c>
      <c r="L124" s="28">
        <f t="shared" si="13"/>
        <v>21261</v>
      </c>
      <c r="M124" s="28">
        <f t="shared" si="14"/>
        <v>56.070300000000003</v>
      </c>
      <c r="N124" s="108">
        <f t="shared" si="15"/>
        <v>20963.900000000001</v>
      </c>
      <c r="O124" s="108">
        <f t="shared" si="15"/>
        <v>489</v>
      </c>
      <c r="P124" s="29">
        <f t="shared" si="15"/>
        <v>20105.3</v>
      </c>
      <c r="Q124" s="29">
        <f t="shared" si="15"/>
        <v>5.6479999999999988</v>
      </c>
      <c r="S124" s="29">
        <f t="shared" si="15"/>
        <v>5.2265475791728573</v>
      </c>
      <c r="T124" s="29">
        <f t="shared" si="15"/>
        <v>5.1852002617061377</v>
      </c>
      <c r="U124" s="29">
        <f t="shared" si="15"/>
        <v>5.9154669875709658</v>
      </c>
      <c r="V124" s="29">
        <f t="shared" si="15"/>
        <v>6.2901737341007973</v>
      </c>
      <c r="W124" s="29">
        <f t="shared" si="15"/>
        <v>5.7477996425277746</v>
      </c>
    </row>
    <row r="125" spans="1:31">
      <c r="A125" s="39" t="s">
        <v>172</v>
      </c>
      <c r="C125" s="28">
        <f t="shared" si="13"/>
        <v>25182.799999999999</v>
      </c>
      <c r="D125" s="28">
        <f t="shared" si="13"/>
        <v>26293.3</v>
      </c>
      <c r="E125" s="28">
        <f t="shared" si="13"/>
        <v>53.2</v>
      </c>
      <c r="F125" s="28">
        <f t="shared" si="13"/>
        <v>26300</v>
      </c>
      <c r="G125" s="28">
        <f t="shared" si="13"/>
        <v>9242.1</v>
      </c>
      <c r="H125" s="28">
        <f t="shared" si="13"/>
        <v>26403.9</v>
      </c>
      <c r="I125" s="28">
        <f t="shared" si="13"/>
        <v>119125.2</v>
      </c>
      <c r="J125" s="28">
        <f t="shared" si="13"/>
        <v>26455.5</v>
      </c>
      <c r="K125" s="28">
        <f t="shared" si="13"/>
        <v>6887.4</v>
      </c>
      <c r="L125" s="28">
        <f t="shared" si="13"/>
        <v>26417.5</v>
      </c>
      <c r="M125" s="28">
        <f t="shared" si="14"/>
        <v>125.5859</v>
      </c>
      <c r="N125" s="108">
        <f t="shared" si="15"/>
        <v>26030.1</v>
      </c>
      <c r="O125" s="108">
        <f t="shared" si="15"/>
        <v>470.3</v>
      </c>
      <c r="P125" s="29">
        <f t="shared" si="15"/>
        <v>25182.799999999999</v>
      </c>
      <c r="Q125" s="29">
        <f t="shared" si="15"/>
        <v>8.4400999999999975</v>
      </c>
      <c r="S125" s="29">
        <f t="shared" si="15"/>
        <v>4.4093664489532216</v>
      </c>
      <c r="T125" s="29">
        <f t="shared" si="15"/>
        <v>4.435260869707756</v>
      </c>
      <c r="U125" s="29">
        <f t="shared" si="15"/>
        <v>4.8471095837795541</v>
      </c>
      <c r="V125" s="29">
        <f t="shared" si="15"/>
        <v>5.0527058702072898</v>
      </c>
      <c r="W125" s="29">
        <f t="shared" si="15"/>
        <v>4.9013578560102626</v>
      </c>
    </row>
    <row r="126" spans="1:31" ht="14" thickBot="1">
      <c r="A126" s="40"/>
    </row>
    <row r="129" spans="1:13">
      <c r="A129" s="20"/>
      <c r="B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</row>
    <row r="130" spans="1:13">
      <c r="A130" s="20"/>
      <c r="B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</row>
    <row r="131" spans="1:13">
      <c r="A131" s="20"/>
      <c r="B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</row>
    <row r="132" spans="1:13">
      <c r="A132" s="20"/>
      <c r="B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</row>
    <row r="133" spans="1:13">
      <c r="A133" s="20"/>
      <c r="B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</row>
    <row r="134" spans="1:13">
      <c r="A134" s="20"/>
      <c r="B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</row>
    <row r="135" spans="1:13">
      <c r="A135" s="20"/>
      <c r="B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</row>
    <row r="136" spans="1:13">
      <c r="A136" s="20"/>
      <c r="B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topLeftCell="A115" zoomScale="80" zoomScaleNormal="80" workbookViewId="0">
      <selection activeCell="D123" sqref="D123"/>
    </sheetView>
  </sheetViews>
  <sheetFormatPr defaultRowHeight="15.7"/>
  <cols>
    <col min="1" max="3" width="9.125" style="4"/>
    <col min="4" max="5" width="9.125" style="44"/>
    <col min="7" max="7" width="17.125" customWidth="1"/>
    <col min="8" max="8" width="12.5625" customWidth="1"/>
    <col min="9" max="9" width="15.5625" customWidth="1"/>
    <col min="10" max="10" width="12.875" customWidth="1"/>
    <col min="11" max="11" width="14" customWidth="1"/>
    <col min="12" max="12" width="2.4375" customWidth="1"/>
    <col min="13" max="13" width="11" customWidth="1"/>
    <col min="16" max="16" width="14.4375" customWidth="1"/>
    <col min="18" max="18" width="19.125" customWidth="1"/>
  </cols>
  <sheetData>
    <row r="1" spans="1:16" s="10" customFormat="1" ht="33" customHeight="1">
      <c r="A1" s="43"/>
      <c r="B1" s="13"/>
      <c r="C1" s="13" t="s">
        <v>294</v>
      </c>
      <c r="D1" s="13" t="s">
        <v>320</v>
      </c>
      <c r="E1" s="13" t="s">
        <v>296</v>
      </c>
      <c r="F1" s="13" t="s">
        <v>303</v>
      </c>
      <c r="G1" s="13" t="s">
        <v>295</v>
      </c>
      <c r="H1" s="9" t="s">
        <v>302</v>
      </c>
      <c r="I1" s="13" t="s">
        <v>295</v>
      </c>
      <c r="J1" s="13" t="s">
        <v>301</v>
      </c>
      <c r="K1" s="13" t="s">
        <v>296</v>
      </c>
      <c r="L1" s="13"/>
      <c r="M1" s="13" t="s">
        <v>321</v>
      </c>
      <c r="N1" s="13" t="s">
        <v>155</v>
      </c>
      <c r="O1" s="13" t="s">
        <v>300</v>
      </c>
      <c r="P1" s="13" t="s">
        <v>245</v>
      </c>
    </row>
    <row r="2" spans="1:16">
      <c r="A2" s="35" t="s">
        <v>161</v>
      </c>
      <c r="B2" s="5" t="s">
        <v>0</v>
      </c>
      <c r="C2" s="5">
        <f>MIN(F2,H2,J2)</f>
        <v>2362</v>
      </c>
      <c r="D2">
        <v>2362</v>
      </c>
      <c r="E2">
        <v>0</v>
      </c>
      <c r="F2" s="1">
        <v>2382</v>
      </c>
      <c r="G2" s="1">
        <v>1500</v>
      </c>
      <c r="H2" s="1">
        <v>2362</v>
      </c>
      <c r="I2" s="1">
        <v>1500</v>
      </c>
      <c r="J2">
        <v>2362</v>
      </c>
      <c r="K2">
        <v>4.5999999999999999E-2</v>
      </c>
      <c r="M2" s="8">
        <f>(D2-C2)/C2*100</f>
        <v>0</v>
      </c>
      <c r="N2" s="8">
        <f t="shared" ref="N2:N33" si="0">(F2-C2)/C2*100</f>
        <v>0.84674005080440307</v>
      </c>
      <c r="O2" s="8">
        <f t="shared" ref="O2:O33" si="1">(H2-C2)/C2*100</f>
        <v>0</v>
      </c>
      <c r="P2" s="8">
        <f t="shared" ref="P2:P33" si="2">(J2-C2)/C2*100</f>
        <v>0</v>
      </c>
    </row>
    <row r="3" spans="1:16">
      <c r="A3" s="35" t="s">
        <v>161</v>
      </c>
      <c r="B3" s="5" t="s">
        <v>1</v>
      </c>
      <c r="C3" s="5">
        <f t="shared" ref="C3:C66" si="3">MIN(F3,H3,J3)</f>
        <v>2404</v>
      </c>
      <c r="D3">
        <v>2404</v>
      </c>
      <c r="E3">
        <v>0</v>
      </c>
      <c r="F3" s="1">
        <v>2436</v>
      </c>
      <c r="G3" s="1">
        <v>1500</v>
      </c>
      <c r="H3" s="1">
        <v>2411</v>
      </c>
      <c r="I3" s="1">
        <v>1500</v>
      </c>
      <c r="J3">
        <v>2404</v>
      </c>
      <c r="K3">
        <v>9.2999999999999999E-2</v>
      </c>
      <c r="M3" s="8">
        <f t="shared" ref="M3:M66" si="4">(D3-C3)/C3*100</f>
        <v>0</v>
      </c>
      <c r="N3" s="8">
        <f t="shared" si="0"/>
        <v>1.3311148086522462</v>
      </c>
      <c r="O3" s="8">
        <f t="shared" si="1"/>
        <v>0.29118136439267889</v>
      </c>
      <c r="P3" s="8">
        <f t="shared" si="2"/>
        <v>0</v>
      </c>
    </row>
    <row r="4" spans="1:16">
      <c r="A4" s="35" t="s">
        <v>161</v>
      </c>
      <c r="B4" s="5" t="s">
        <v>2</v>
      </c>
      <c r="C4" s="5">
        <f t="shared" si="3"/>
        <v>2405</v>
      </c>
      <c r="D4">
        <v>2405</v>
      </c>
      <c r="E4">
        <v>1.4999999999999999E-2</v>
      </c>
      <c r="F4" s="1">
        <v>2421</v>
      </c>
      <c r="G4" s="1">
        <v>1500</v>
      </c>
      <c r="H4" s="1">
        <v>2405</v>
      </c>
      <c r="I4" s="1">
        <v>1500</v>
      </c>
      <c r="J4">
        <v>2405</v>
      </c>
      <c r="K4">
        <v>6.0999999999999999E-2</v>
      </c>
      <c r="M4" s="8">
        <f t="shared" si="4"/>
        <v>0</v>
      </c>
      <c r="N4" s="8">
        <f t="shared" si="0"/>
        <v>0.66528066528066532</v>
      </c>
      <c r="O4" s="8">
        <f t="shared" si="1"/>
        <v>0</v>
      </c>
      <c r="P4" s="8">
        <f t="shared" si="2"/>
        <v>0</v>
      </c>
    </row>
    <row r="5" spans="1:16">
      <c r="A5" s="35" t="s">
        <v>161</v>
      </c>
      <c r="B5" s="5" t="s">
        <v>3</v>
      </c>
      <c r="C5" s="5">
        <f t="shared" si="3"/>
        <v>2435</v>
      </c>
      <c r="D5">
        <v>2435</v>
      </c>
      <c r="E5">
        <v>1.6E-2</v>
      </c>
      <c r="F5" s="1">
        <v>2446</v>
      </c>
      <c r="G5" s="1">
        <v>1500</v>
      </c>
      <c r="H5" s="1">
        <v>2435</v>
      </c>
      <c r="I5" s="1">
        <v>1500</v>
      </c>
      <c r="J5">
        <v>2435</v>
      </c>
      <c r="K5">
        <v>0.109</v>
      </c>
      <c r="M5" s="8">
        <f t="shared" si="4"/>
        <v>0</v>
      </c>
      <c r="N5" s="8">
        <f t="shared" si="0"/>
        <v>0.45174537987679669</v>
      </c>
      <c r="O5" s="8">
        <f t="shared" si="1"/>
        <v>0</v>
      </c>
      <c r="P5" s="8">
        <f t="shared" si="2"/>
        <v>0</v>
      </c>
    </row>
    <row r="6" spans="1:16">
      <c r="A6" s="35" t="s">
        <v>161</v>
      </c>
      <c r="B6" s="5" t="s">
        <v>4</v>
      </c>
      <c r="C6" s="5">
        <f t="shared" si="3"/>
        <v>2418</v>
      </c>
      <c r="D6">
        <v>2418</v>
      </c>
      <c r="E6">
        <v>0</v>
      </c>
      <c r="F6" s="1">
        <v>2419</v>
      </c>
      <c r="G6" s="1">
        <v>1500</v>
      </c>
      <c r="H6" s="1">
        <v>2418</v>
      </c>
      <c r="I6" s="1">
        <v>1500</v>
      </c>
      <c r="J6">
        <v>2418</v>
      </c>
      <c r="K6">
        <v>0.187</v>
      </c>
      <c r="M6" s="8">
        <f t="shared" si="4"/>
        <v>0</v>
      </c>
      <c r="N6" s="8">
        <f t="shared" si="0"/>
        <v>4.1356492969396197E-2</v>
      </c>
      <c r="O6" s="8">
        <f t="shared" si="1"/>
        <v>0</v>
      </c>
      <c r="P6" s="8">
        <f t="shared" si="2"/>
        <v>0</v>
      </c>
    </row>
    <row r="7" spans="1:16">
      <c r="A7" s="35" t="s">
        <v>161</v>
      </c>
      <c r="B7" s="5" t="s">
        <v>5</v>
      </c>
      <c r="C7" s="5">
        <f t="shared" si="3"/>
        <v>2294</v>
      </c>
      <c r="D7">
        <v>2294</v>
      </c>
      <c r="E7">
        <v>0</v>
      </c>
      <c r="F7" s="1">
        <v>2330</v>
      </c>
      <c r="G7" s="1">
        <v>1500</v>
      </c>
      <c r="H7" s="1">
        <v>2294</v>
      </c>
      <c r="I7" s="1">
        <v>1500</v>
      </c>
      <c r="J7">
        <v>2294</v>
      </c>
      <c r="K7">
        <v>0.109</v>
      </c>
      <c r="M7" s="8">
        <f t="shared" si="4"/>
        <v>0</v>
      </c>
      <c r="N7" s="8">
        <f t="shared" si="0"/>
        <v>1.5693112467306016</v>
      </c>
      <c r="O7" s="8">
        <f t="shared" si="1"/>
        <v>0</v>
      </c>
      <c r="P7" s="8">
        <f t="shared" si="2"/>
        <v>0</v>
      </c>
    </row>
    <row r="8" spans="1:16">
      <c r="A8" s="35" t="s">
        <v>161</v>
      </c>
      <c r="B8" s="5" t="s">
        <v>6</v>
      </c>
      <c r="C8" s="5">
        <f t="shared" si="3"/>
        <v>2419</v>
      </c>
      <c r="D8">
        <v>2419</v>
      </c>
      <c r="E8">
        <v>0</v>
      </c>
      <c r="F8" s="1">
        <v>2430</v>
      </c>
      <c r="G8" s="1">
        <v>1500</v>
      </c>
      <c r="H8" s="1">
        <v>2430</v>
      </c>
      <c r="I8" s="1">
        <v>1500</v>
      </c>
      <c r="J8">
        <v>2419</v>
      </c>
      <c r="K8">
        <v>6.2E-2</v>
      </c>
      <c r="M8" s="8">
        <f t="shared" si="4"/>
        <v>0</v>
      </c>
      <c r="N8" s="8">
        <f t="shared" si="0"/>
        <v>0.45473336089293093</v>
      </c>
      <c r="O8" s="8">
        <f t="shared" si="1"/>
        <v>0.45473336089293093</v>
      </c>
      <c r="P8" s="8">
        <f t="shared" si="2"/>
        <v>0</v>
      </c>
    </row>
    <row r="9" spans="1:16">
      <c r="A9" s="35" t="s">
        <v>161</v>
      </c>
      <c r="B9" s="5" t="s">
        <v>7</v>
      </c>
      <c r="C9" s="5">
        <f t="shared" si="3"/>
        <v>2352</v>
      </c>
      <c r="D9">
        <v>2352</v>
      </c>
      <c r="E9">
        <v>0</v>
      </c>
      <c r="F9" s="1">
        <v>2358</v>
      </c>
      <c r="G9" s="1">
        <v>1500</v>
      </c>
      <c r="H9" s="1">
        <v>2352</v>
      </c>
      <c r="I9" s="1">
        <v>1500</v>
      </c>
      <c r="J9">
        <v>2352</v>
      </c>
      <c r="K9">
        <v>4.5999999999999999E-2</v>
      </c>
      <c r="M9" s="8">
        <f t="shared" si="4"/>
        <v>0</v>
      </c>
      <c r="N9" s="8">
        <f t="shared" si="0"/>
        <v>0.25510204081632654</v>
      </c>
      <c r="O9" s="8">
        <f t="shared" si="1"/>
        <v>0</v>
      </c>
      <c r="P9" s="8">
        <f t="shared" si="2"/>
        <v>0</v>
      </c>
    </row>
    <row r="10" spans="1:16">
      <c r="A10" s="35" t="s">
        <v>161</v>
      </c>
      <c r="B10" s="5" t="s">
        <v>8</v>
      </c>
      <c r="C10" s="5">
        <f t="shared" si="3"/>
        <v>2362</v>
      </c>
      <c r="D10">
        <v>2362</v>
      </c>
      <c r="E10">
        <v>3.1E-2</v>
      </c>
      <c r="F10" s="1">
        <v>2365</v>
      </c>
      <c r="G10" s="1">
        <v>1500</v>
      </c>
      <c r="H10" s="1">
        <v>2362</v>
      </c>
      <c r="I10" s="1">
        <v>1500</v>
      </c>
      <c r="J10">
        <v>2362</v>
      </c>
      <c r="K10">
        <v>0.14000000000000001</v>
      </c>
      <c r="M10" s="8">
        <f t="shared" si="4"/>
        <v>0</v>
      </c>
      <c r="N10" s="8">
        <f t="shared" si="0"/>
        <v>0.12701100762066045</v>
      </c>
      <c r="O10" s="8">
        <f t="shared" si="1"/>
        <v>0</v>
      </c>
      <c r="P10" s="8">
        <f t="shared" si="2"/>
        <v>0</v>
      </c>
    </row>
    <row r="11" spans="1:16">
      <c r="A11" s="35" t="s">
        <v>161</v>
      </c>
      <c r="B11" s="5" t="s">
        <v>9</v>
      </c>
      <c r="C11" s="5">
        <f t="shared" si="3"/>
        <v>2219</v>
      </c>
      <c r="D11">
        <v>2219</v>
      </c>
      <c r="E11">
        <v>0</v>
      </c>
      <c r="F11" s="1">
        <v>2220</v>
      </c>
      <c r="G11" s="1">
        <v>1500</v>
      </c>
      <c r="H11" s="1">
        <v>2223</v>
      </c>
      <c r="I11" s="1">
        <v>1500</v>
      </c>
      <c r="J11">
        <v>2219</v>
      </c>
      <c r="K11">
        <v>0.17100000000000001</v>
      </c>
      <c r="M11" s="8">
        <f t="shared" si="4"/>
        <v>0</v>
      </c>
      <c r="N11" s="8">
        <f t="shared" si="0"/>
        <v>4.506534474988734E-2</v>
      </c>
      <c r="O11" s="8">
        <f t="shared" si="1"/>
        <v>0.18026137899954936</v>
      </c>
      <c r="P11" s="8">
        <f t="shared" si="2"/>
        <v>0</v>
      </c>
    </row>
    <row r="12" spans="1:16">
      <c r="A12" s="36" t="s">
        <v>162</v>
      </c>
      <c r="B12" s="5" t="s">
        <v>10</v>
      </c>
      <c r="C12" s="5">
        <f t="shared" si="3"/>
        <v>3152</v>
      </c>
      <c r="D12">
        <v>3152</v>
      </c>
      <c r="E12">
        <v>1.4999999999999999E-2</v>
      </c>
      <c r="F12" s="1">
        <v>3179</v>
      </c>
      <c r="G12" s="1">
        <v>3000</v>
      </c>
      <c r="H12" s="1">
        <v>3153</v>
      </c>
      <c r="I12" s="1">
        <v>3000</v>
      </c>
      <c r="J12">
        <v>3152</v>
      </c>
      <c r="K12">
        <v>7.6999999999999999E-2</v>
      </c>
      <c r="M12" s="8">
        <f t="shared" si="4"/>
        <v>0</v>
      </c>
      <c r="N12" s="8">
        <f t="shared" si="0"/>
        <v>0.85659898477157359</v>
      </c>
      <c r="O12" s="8">
        <f t="shared" si="1"/>
        <v>3.1725888324873094E-2</v>
      </c>
      <c r="P12" s="8">
        <f t="shared" si="2"/>
        <v>0</v>
      </c>
    </row>
    <row r="13" spans="1:16">
      <c r="A13" s="36" t="s">
        <v>162</v>
      </c>
      <c r="B13" s="5" t="s">
        <v>11</v>
      </c>
      <c r="C13" s="5">
        <f t="shared" si="3"/>
        <v>3268</v>
      </c>
      <c r="D13">
        <v>3268</v>
      </c>
      <c r="E13">
        <v>0</v>
      </c>
      <c r="F13" s="1">
        <v>3275</v>
      </c>
      <c r="G13" s="1">
        <v>3000</v>
      </c>
      <c r="H13" s="1">
        <v>3268</v>
      </c>
      <c r="I13" s="1">
        <v>3000</v>
      </c>
      <c r="J13">
        <v>3268</v>
      </c>
      <c r="K13">
        <v>9.2999999999999999E-2</v>
      </c>
      <c r="M13" s="8">
        <f t="shared" si="4"/>
        <v>0</v>
      </c>
      <c r="N13" s="8">
        <f t="shared" si="0"/>
        <v>0.21419828641370867</v>
      </c>
      <c r="O13" s="8">
        <f t="shared" si="1"/>
        <v>0</v>
      </c>
      <c r="P13" s="8">
        <f t="shared" si="2"/>
        <v>0</v>
      </c>
    </row>
    <row r="14" spans="1:16">
      <c r="A14" s="36" t="s">
        <v>162</v>
      </c>
      <c r="B14" s="5" t="s">
        <v>12</v>
      </c>
      <c r="C14" s="5">
        <f t="shared" si="3"/>
        <v>2993</v>
      </c>
      <c r="D14">
        <v>2993</v>
      </c>
      <c r="E14">
        <v>1.6E-2</v>
      </c>
      <c r="F14" s="1">
        <v>2994</v>
      </c>
      <c r="G14" s="1">
        <v>3000</v>
      </c>
      <c r="H14" s="1">
        <v>2993</v>
      </c>
      <c r="I14" s="1">
        <v>3000</v>
      </c>
      <c r="J14">
        <v>2993</v>
      </c>
      <c r="K14">
        <v>0.40600000000000003</v>
      </c>
      <c r="M14" s="8">
        <f t="shared" si="4"/>
        <v>0</v>
      </c>
      <c r="N14" s="8">
        <f t="shared" si="0"/>
        <v>3.341129301703976E-2</v>
      </c>
      <c r="O14" s="8">
        <f t="shared" si="1"/>
        <v>0</v>
      </c>
      <c r="P14" s="8">
        <f t="shared" si="2"/>
        <v>0</v>
      </c>
    </row>
    <row r="15" spans="1:16">
      <c r="A15" s="36" t="s">
        <v>162</v>
      </c>
      <c r="B15" s="5" t="s">
        <v>13</v>
      </c>
      <c r="C15" s="5">
        <f t="shared" si="3"/>
        <v>2830</v>
      </c>
      <c r="D15">
        <v>2830</v>
      </c>
      <c r="E15">
        <v>0</v>
      </c>
      <c r="F15" s="1">
        <v>2842</v>
      </c>
      <c r="G15" s="1">
        <v>3000</v>
      </c>
      <c r="H15" s="1">
        <v>2830</v>
      </c>
      <c r="I15" s="1">
        <v>3000</v>
      </c>
      <c r="J15">
        <v>2830</v>
      </c>
      <c r="K15">
        <v>7.8E-2</v>
      </c>
      <c r="M15" s="8">
        <f t="shared" si="4"/>
        <v>0</v>
      </c>
      <c r="N15" s="8">
        <f t="shared" si="0"/>
        <v>0.42402826855123671</v>
      </c>
      <c r="O15" s="8">
        <f t="shared" si="1"/>
        <v>0</v>
      </c>
      <c r="P15" s="8">
        <f t="shared" si="2"/>
        <v>0</v>
      </c>
    </row>
    <row r="16" spans="1:16">
      <c r="A16" s="36" t="s">
        <v>162</v>
      </c>
      <c r="B16" s="5" t="s">
        <v>14</v>
      </c>
      <c r="C16" s="5">
        <f t="shared" si="3"/>
        <v>2949</v>
      </c>
      <c r="D16">
        <v>2949</v>
      </c>
      <c r="E16">
        <v>0</v>
      </c>
      <c r="F16" s="1">
        <v>2949</v>
      </c>
      <c r="G16" s="1">
        <v>3000</v>
      </c>
      <c r="H16" s="1">
        <v>2949</v>
      </c>
      <c r="I16" s="1">
        <v>3000</v>
      </c>
      <c r="J16">
        <v>2949</v>
      </c>
      <c r="K16">
        <v>6.2E-2</v>
      </c>
      <c r="M16" s="8">
        <f t="shared" si="4"/>
        <v>0</v>
      </c>
      <c r="N16" s="8">
        <f t="shared" si="0"/>
        <v>0</v>
      </c>
      <c r="O16" s="8">
        <f t="shared" si="1"/>
        <v>0</v>
      </c>
      <c r="P16" s="8">
        <f t="shared" si="2"/>
        <v>0</v>
      </c>
    </row>
    <row r="17" spans="1:16">
      <c r="A17" s="36" t="s">
        <v>162</v>
      </c>
      <c r="B17" s="5" t="s">
        <v>15</v>
      </c>
      <c r="C17" s="5">
        <f t="shared" si="3"/>
        <v>2896</v>
      </c>
      <c r="D17">
        <v>2896</v>
      </c>
      <c r="E17">
        <v>0</v>
      </c>
      <c r="F17" s="1">
        <v>2907</v>
      </c>
      <c r="G17" s="1">
        <v>3000</v>
      </c>
      <c r="H17" s="1">
        <v>2896</v>
      </c>
      <c r="I17" s="1">
        <v>3000</v>
      </c>
      <c r="J17">
        <v>2896</v>
      </c>
      <c r="K17">
        <v>0.187</v>
      </c>
      <c r="M17" s="8">
        <f t="shared" si="4"/>
        <v>0</v>
      </c>
      <c r="N17" s="8">
        <f t="shared" si="0"/>
        <v>0.37983425414364641</v>
      </c>
      <c r="O17" s="8">
        <f t="shared" si="1"/>
        <v>0</v>
      </c>
      <c r="P17" s="8">
        <f t="shared" si="2"/>
        <v>0</v>
      </c>
    </row>
    <row r="18" spans="1:16">
      <c r="A18" s="36" t="s">
        <v>162</v>
      </c>
      <c r="B18" s="5" t="s">
        <v>16</v>
      </c>
      <c r="C18" s="5">
        <f t="shared" si="3"/>
        <v>3002</v>
      </c>
      <c r="D18">
        <v>3002</v>
      </c>
      <c r="E18">
        <v>0</v>
      </c>
      <c r="F18" s="1">
        <v>3015</v>
      </c>
      <c r="G18" s="1">
        <v>3000</v>
      </c>
      <c r="H18" s="1">
        <v>3002</v>
      </c>
      <c r="I18" s="1">
        <v>3000</v>
      </c>
      <c r="J18">
        <v>3002</v>
      </c>
      <c r="K18">
        <v>9.2999999999999999E-2</v>
      </c>
      <c r="M18" s="8">
        <f t="shared" si="4"/>
        <v>0</v>
      </c>
      <c r="N18" s="8">
        <f t="shared" si="0"/>
        <v>0.43304463690872752</v>
      </c>
      <c r="O18" s="8">
        <f t="shared" si="1"/>
        <v>0</v>
      </c>
      <c r="P18" s="8">
        <f t="shared" si="2"/>
        <v>0</v>
      </c>
    </row>
    <row r="19" spans="1:16">
      <c r="A19" s="36" t="s">
        <v>162</v>
      </c>
      <c r="B19" s="5" t="s">
        <v>17</v>
      </c>
      <c r="C19" s="5">
        <f t="shared" si="3"/>
        <v>3192</v>
      </c>
      <c r="D19">
        <v>3192</v>
      </c>
      <c r="E19">
        <v>1.6E-2</v>
      </c>
      <c r="F19" s="1">
        <v>3204</v>
      </c>
      <c r="G19" s="1">
        <v>3000</v>
      </c>
      <c r="H19" s="1">
        <v>3194</v>
      </c>
      <c r="I19" s="1">
        <v>3000</v>
      </c>
      <c r="J19">
        <v>3192</v>
      </c>
      <c r="K19">
        <v>0.14000000000000001</v>
      </c>
      <c r="M19" s="8">
        <f t="shared" si="4"/>
        <v>0</v>
      </c>
      <c r="N19" s="8">
        <f t="shared" si="0"/>
        <v>0.37593984962406013</v>
      </c>
      <c r="O19" s="8">
        <f t="shared" si="1"/>
        <v>6.2656641604010022E-2</v>
      </c>
      <c r="P19" s="8">
        <f t="shared" si="2"/>
        <v>0</v>
      </c>
    </row>
    <row r="20" spans="1:16">
      <c r="A20" s="36" t="s">
        <v>162</v>
      </c>
      <c r="B20" s="5" t="s">
        <v>18</v>
      </c>
      <c r="C20" s="5">
        <f t="shared" si="3"/>
        <v>3078</v>
      </c>
      <c r="D20">
        <v>3078</v>
      </c>
      <c r="E20">
        <v>1.4999999999999999E-2</v>
      </c>
      <c r="F20" s="1">
        <v>3078</v>
      </c>
      <c r="G20" s="1">
        <v>3000</v>
      </c>
      <c r="H20" s="1">
        <v>3078</v>
      </c>
      <c r="I20" s="1">
        <v>3000</v>
      </c>
      <c r="J20">
        <v>3078</v>
      </c>
      <c r="K20">
        <v>7.6999999999999999E-2</v>
      </c>
      <c r="M20" s="8">
        <f t="shared" si="4"/>
        <v>0</v>
      </c>
      <c r="N20" s="8">
        <f t="shared" si="0"/>
        <v>0</v>
      </c>
      <c r="O20" s="8">
        <f t="shared" si="1"/>
        <v>0</v>
      </c>
      <c r="P20" s="8">
        <f t="shared" si="2"/>
        <v>0</v>
      </c>
    </row>
    <row r="21" spans="1:16">
      <c r="A21" s="36" t="s">
        <v>162</v>
      </c>
      <c r="B21" s="5" t="s">
        <v>19</v>
      </c>
      <c r="C21" s="5">
        <f t="shared" si="3"/>
        <v>3117</v>
      </c>
      <c r="D21">
        <v>3117</v>
      </c>
      <c r="E21">
        <v>1.4999999999999999E-2</v>
      </c>
      <c r="F21" s="1">
        <v>3117</v>
      </c>
      <c r="G21" s="1">
        <v>3000</v>
      </c>
      <c r="H21" s="1">
        <v>3117</v>
      </c>
      <c r="I21" s="1">
        <v>3000</v>
      </c>
      <c r="J21">
        <v>3117</v>
      </c>
      <c r="K21">
        <v>0.21800000000000003</v>
      </c>
      <c r="M21" s="8">
        <f t="shared" si="4"/>
        <v>0</v>
      </c>
      <c r="N21" s="8">
        <f t="shared" si="0"/>
        <v>0</v>
      </c>
      <c r="O21" s="8">
        <f t="shared" si="1"/>
        <v>0</v>
      </c>
      <c r="P21" s="8">
        <f t="shared" si="2"/>
        <v>0</v>
      </c>
    </row>
    <row r="22" spans="1:16">
      <c r="A22" s="36" t="s">
        <v>163</v>
      </c>
      <c r="B22" s="5" t="s">
        <v>20</v>
      </c>
      <c r="C22" s="5">
        <f t="shared" si="3"/>
        <v>4135</v>
      </c>
      <c r="D22">
        <v>4135</v>
      </c>
      <c r="E22">
        <v>1.4999999999999999E-2</v>
      </c>
      <c r="F22" s="1">
        <v>4135</v>
      </c>
      <c r="G22" s="1">
        <v>6000</v>
      </c>
      <c r="H22" s="1">
        <v>4135</v>
      </c>
      <c r="I22" s="1">
        <v>6000</v>
      </c>
      <c r="J22">
        <v>4135</v>
      </c>
      <c r="K22">
        <v>6.0999999999999999E-2</v>
      </c>
      <c r="M22" s="8">
        <f t="shared" si="4"/>
        <v>0</v>
      </c>
      <c r="N22" s="8">
        <f t="shared" si="0"/>
        <v>0</v>
      </c>
      <c r="O22" s="8">
        <f t="shared" si="1"/>
        <v>0</v>
      </c>
      <c r="P22" s="8">
        <f t="shared" si="2"/>
        <v>0</v>
      </c>
    </row>
    <row r="23" spans="1:16">
      <c r="A23" s="36" t="s">
        <v>163</v>
      </c>
      <c r="B23" s="5" t="s">
        <v>21</v>
      </c>
      <c r="C23" s="5">
        <f t="shared" si="3"/>
        <v>3965</v>
      </c>
      <c r="D23">
        <v>3965</v>
      </c>
      <c r="E23">
        <v>1.4999999999999999E-2</v>
      </c>
      <c r="F23" s="1">
        <v>3976</v>
      </c>
      <c r="G23" s="1">
        <v>6000</v>
      </c>
      <c r="H23" s="1">
        <v>3966</v>
      </c>
      <c r="I23" s="1">
        <v>6000</v>
      </c>
      <c r="J23">
        <v>3965</v>
      </c>
      <c r="K23">
        <v>0.14000000000000001</v>
      </c>
      <c r="M23" s="8">
        <f t="shared" si="4"/>
        <v>0</v>
      </c>
      <c r="N23" s="8">
        <f t="shared" si="0"/>
        <v>0.27742749054224464</v>
      </c>
      <c r="O23" s="8">
        <f t="shared" si="1"/>
        <v>2.5220680958385876E-2</v>
      </c>
      <c r="P23" s="8">
        <f t="shared" si="2"/>
        <v>0</v>
      </c>
    </row>
    <row r="24" spans="1:16">
      <c r="A24" s="36" t="s">
        <v>163</v>
      </c>
      <c r="B24" s="5" t="s">
        <v>22</v>
      </c>
      <c r="C24" s="5">
        <f t="shared" si="3"/>
        <v>4137</v>
      </c>
      <c r="D24">
        <v>4137</v>
      </c>
      <c r="E24">
        <v>1.4999999999999999E-2</v>
      </c>
      <c r="F24" s="1">
        <v>4149</v>
      </c>
      <c r="G24" s="1">
        <v>6000</v>
      </c>
      <c r="H24" s="1">
        <v>4137</v>
      </c>
      <c r="I24" s="1">
        <v>6000</v>
      </c>
      <c r="J24">
        <v>4137</v>
      </c>
      <c r="K24">
        <v>0.20200000000000001</v>
      </c>
      <c r="M24" s="8">
        <f t="shared" si="4"/>
        <v>0</v>
      </c>
      <c r="N24" s="8">
        <f t="shared" si="0"/>
        <v>0.29006526468455401</v>
      </c>
      <c r="O24" s="8">
        <f t="shared" si="1"/>
        <v>0</v>
      </c>
      <c r="P24" s="8">
        <f t="shared" si="2"/>
        <v>0</v>
      </c>
    </row>
    <row r="25" spans="1:16">
      <c r="A25" s="36" t="s">
        <v>163</v>
      </c>
      <c r="B25" s="5" t="s">
        <v>23</v>
      </c>
      <c r="C25" s="5">
        <f t="shared" si="3"/>
        <v>4166</v>
      </c>
      <c r="D25">
        <v>4166</v>
      </c>
      <c r="E25">
        <v>0</v>
      </c>
      <c r="F25" s="1">
        <v>4177</v>
      </c>
      <c r="G25" s="1">
        <v>6000</v>
      </c>
      <c r="H25" s="1">
        <v>4166</v>
      </c>
      <c r="I25" s="1">
        <v>6000</v>
      </c>
      <c r="J25">
        <v>4166</v>
      </c>
      <c r="K25">
        <v>0.29599999999999999</v>
      </c>
      <c r="M25" s="8">
        <f t="shared" si="4"/>
        <v>0</v>
      </c>
      <c r="N25" s="8">
        <f t="shared" si="0"/>
        <v>0.26404224675948151</v>
      </c>
      <c r="O25" s="8">
        <f t="shared" si="1"/>
        <v>0</v>
      </c>
      <c r="P25" s="8">
        <f t="shared" si="2"/>
        <v>0</v>
      </c>
    </row>
    <row r="26" spans="1:16">
      <c r="A26" s="36" t="s">
        <v>163</v>
      </c>
      <c r="B26" s="5" t="s">
        <v>24</v>
      </c>
      <c r="C26" s="5">
        <f t="shared" si="3"/>
        <v>4164</v>
      </c>
      <c r="D26">
        <v>4164</v>
      </c>
      <c r="E26">
        <v>1.4999999999999999E-2</v>
      </c>
      <c r="F26" s="1">
        <v>4174</v>
      </c>
      <c r="G26" s="1">
        <v>6000</v>
      </c>
      <c r="H26" s="1">
        <v>4164</v>
      </c>
      <c r="I26" s="1">
        <v>6000</v>
      </c>
      <c r="J26">
        <v>4164</v>
      </c>
      <c r="K26">
        <v>0.17099999999999999</v>
      </c>
      <c r="M26" s="8">
        <f t="shared" si="4"/>
        <v>0</v>
      </c>
      <c r="N26" s="8">
        <f t="shared" si="0"/>
        <v>0.24015369836695488</v>
      </c>
      <c r="O26" s="8">
        <f t="shared" si="1"/>
        <v>0</v>
      </c>
      <c r="P26" s="8">
        <f t="shared" si="2"/>
        <v>0</v>
      </c>
    </row>
    <row r="27" spans="1:16">
      <c r="A27" s="36" t="s">
        <v>163</v>
      </c>
      <c r="B27" s="5" t="s">
        <v>25</v>
      </c>
      <c r="C27" s="5">
        <f t="shared" si="3"/>
        <v>4077</v>
      </c>
      <c r="D27">
        <v>4077</v>
      </c>
      <c r="E27">
        <v>0</v>
      </c>
      <c r="F27" s="1">
        <v>4077</v>
      </c>
      <c r="G27" s="1">
        <v>6000</v>
      </c>
      <c r="H27" s="1">
        <v>4077</v>
      </c>
      <c r="I27" s="1">
        <v>6000</v>
      </c>
      <c r="J27">
        <v>4077</v>
      </c>
      <c r="K27">
        <v>0.109</v>
      </c>
      <c r="M27" s="8">
        <f t="shared" si="4"/>
        <v>0</v>
      </c>
      <c r="N27" s="8">
        <f t="shared" si="0"/>
        <v>0</v>
      </c>
      <c r="O27" s="8">
        <f t="shared" si="1"/>
        <v>0</v>
      </c>
      <c r="P27" s="8">
        <f t="shared" si="2"/>
        <v>0</v>
      </c>
    </row>
    <row r="28" spans="1:16">
      <c r="A28" s="36" t="s">
        <v>163</v>
      </c>
      <c r="B28" s="5" t="s">
        <v>26</v>
      </c>
      <c r="C28" s="5">
        <f t="shared" si="3"/>
        <v>4134</v>
      </c>
      <c r="D28">
        <v>4134</v>
      </c>
      <c r="E28">
        <v>0</v>
      </c>
      <c r="F28" s="1">
        <v>4145</v>
      </c>
      <c r="G28" s="1">
        <v>6000</v>
      </c>
      <c r="H28" s="1">
        <v>4137</v>
      </c>
      <c r="I28" s="1">
        <v>6000</v>
      </c>
      <c r="J28">
        <v>4134</v>
      </c>
      <c r="K28">
        <v>0.218</v>
      </c>
      <c r="M28" s="8">
        <f t="shared" si="4"/>
        <v>0</v>
      </c>
      <c r="N28" s="8">
        <f t="shared" si="0"/>
        <v>0.2660861151427189</v>
      </c>
      <c r="O28" s="8">
        <f t="shared" si="1"/>
        <v>7.2568940493468792E-2</v>
      </c>
      <c r="P28" s="8">
        <f t="shared" si="2"/>
        <v>0</v>
      </c>
    </row>
    <row r="29" spans="1:16">
      <c r="A29" s="36" t="s">
        <v>163</v>
      </c>
      <c r="B29" s="5" t="s">
        <v>27</v>
      </c>
      <c r="C29" s="5">
        <f t="shared" si="3"/>
        <v>4021</v>
      </c>
      <c r="D29">
        <v>4021</v>
      </c>
      <c r="E29">
        <v>1.4999999999999999E-2</v>
      </c>
      <c r="F29" s="1">
        <v>4021</v>
      </c>
      <c r="G29" s="1">
        <v>6000</v>
      </c>
      <c r="H29" s="1">
        <v>4021</v>
      </c>
      <c r="I29" s="1">
        <v>6000</v>
      </c>
      <c r="J29">
        <v>4021</v>
      </c>
      <c r="K29">
        <v>9.2999999999999999E-2</v>
      </c>
      <c r="M29" s="8">
        <f t="shared" si="4"/>
        <v>0</v>
      </c>
      <c r="N29" s="8">
        <f t="shared" si="0"/>
        <v>0</v>
      </c>
      <c r="O29" s="8">
        <f t="shared" si="1"/>
        <v>0</v>
      </c>
      <c r="P29" s="8">
        <f t="shared" si="2"/>
        <v>0</v>
      </c>
    </row>
    <row r="30" spans="1:16">
      <c r="A30" s="36" t="s">
        <v>163</v>
      </c>
      <c r="B30" s="5" t="s">
        <v>28</v>
      </c>
      <c r="C30" s="5">
        <f t="shared" si="3"/>
        <v>4307</v>
      </c>
      <c r="D30">
        <v>4307</v>
      </c>
      <c r="E30">
        <v>1.6E-2</v>
      </c>
      <c r="F30" s="1">
        <v>4337</v>
      </c>
      <c r="G30" s="1">
        <v>6000</v>
      </c>
      <c r="H30" s="1">
        <v>4310</v>
      </c>
      <c r="I30" s="1">
        <v>6000</v>
      </c>
      <c r="J30">
        <v>4307</v>
      </c>
      <c r="K30">
        <v>0.15600000000000003</v>
      </c>
      <c r="M30" s="8">
        <f t="shared" si="4"/>
        <v>0</v>
      </c>
      <c r="N30" s="8">
        <f t="shared" si="0"/>
        <v>0.69654051543998141</v>
      </c>
      <c r="O30" s="8">
        <f t="shared" si="1"/>
        <v>6.9654051543998147E-2</v>
      </c>
      <c r="P30" s="8">
        <f t="shared" si="2"/>
        <v>0</v>
      </c>
    </row>
    <row r="31" spans="1:16">
      <c r="A31" s="36" t="s">
        <v>163</v>
      </c>
      <c r="B31" s="5" t="s">
        <v>29</v>
      </c>
      <c r="C31" s="5">
        <f t="shared" si="3"/>
        <v>4071</v>
      </c>
      <c r="D31">
        <v>4071</v>
      </c>
      <c r="E31">
        <v>1.6E-2</v>
      </c>
      <c r="F31" s="1">
        <v>4087</v>
      </c>
      <c r="G31" s="1">
        <v>6000</v>
      </c>
      <c r="H31" s="1">
        <v>4071</v>
      </c>
      <c r="I31" s="1">
        <v>6000</v>
      </c>
      <c r="J31">
        <v>4071</v>
      </c>
      <c r="K31">
        <v>0.25</v>
      </c>
      <c r="M31" s="8">
        <f t="shared" si="4"/>
        <v>0</v>
      </c>
      <c r="N31" s="8">
        <f t="shared" si="0"/>
        <v>0.39302382706951605</v>
      </c>
      <c r="O31" s="8">
        <f t="shared" si="1"/>
        <v>0</v>
      </c>
      <c r="P31" s="8">
        <f t="shared" si="2"/>
        <v>0</v>
      </c>
    </row>
    <row r="32" spans="1:16">
      <c r="A32" s="36" t="s">
        <v>164</v>
      </c>
      <c r="B32" s="5" t="s">
        <v>30</v>
      </c>
      <c r="C32" s="5">
        <f t="shared" si="3"/>
        <v>5263</v>
      </c>
      <c r="D32">
        <v>5263</v>
      </c>
      <c r="E32">
        <v>3.1E-2</v>
      </c>
      <c r="F32" s="1">
        <v>5432</v>
      </c>
      <c r="G32" s="1">
        <v>3750</v>
      </c>
      <c r="H32" s="1">
        <v>5470</v>
      </c>
      <c r="I32" s="1">
        <v>3750</v>
      </c>
      <c r="J32">
        <v>5263</v>
      </c>
      <c r="K32">
        <v>0.187</v>
      </c>
      <c r="M32" s="8">
        <f t="shared" si="4"/>
        <v>0</v>
      </c>
      <c r="N32" s="8">
        <f t="shared" si="0"/>
        <v>3.2110963328899866</v>
      </c>
      <c r="O32" s="8">
        <f t="shared" si="1"/>
        <v>3.9331179935398066</v>
      </c>
      <c r="P32" s="8">
        <f t="shared" si="2"/>
        <v>0</v>
      </c>
    </row>
    <row r="33" spans="1:16">
      <c r="A33" s="36" t="s">
        <v>164</v>
      </c>
      <c r="B33" s="5" t="s">
        <v>31</v>
      </c>
      <c r="C33" s="5">
        <f t="shared" si="3"/>
        <v>5493</v>
      </c>
      <c r="D33">
        <v>5493</v>
      </c>
      <c r="E33">
        <v>3.1E-2</v>
      </c>
      <c r="F33" s="1">
        <v>5559</v>
      </c>
      <c r="G33" s="1">
        <v>3750</v>
      </c>
      <c r="H33" s="1">
        <v>5617</v>
      </c>
      <c r="I33" s="1">
        <v>3750</v>
      </c>
      <c r="J33">
        <v>5493</v>
      </c>
      <c r="K33">
        <v>0.79600000000000004</v>
      </c>
      <c r="M33" s="8">
        <f t="shared" si="4"/>
        <v>0</v>
      </c>
      <c r="N33" s="8">
        <f t="shared" si="0"/>
        <v>1.2015292190060076</v>
      </c>
      <c r="O33" s="8">
        <f t="shared" si="1"/>
        <v>2.2574185326779537</v>
      </c>
      <c r="P33" s="8">
        <f t="shared" si="2"/>
        <v>0</v>
      </c>
    </row>
    <row r="34" spans="1:16">
      <c r="A34" s="36" t="s">
        <v>164</v>
      </c>
      <c r="B34" s="5" t="s">
        <v>32</v>
      </c>
      <c r="C34" s="5">
        <f t="shared" si="3"/>
        <v>5400</v>
      </c>
      <c r="D34">
        <v>5400</v>
      </c>
      <c r="E34">
        <v>3.1E-2</v>
      </c>
      <c r="F34" s="1">
        <v>5461</v>
      </c>
      <c r="G34" s="1">
        <v>3750</v>
      </c>
      <c r="H34" s="1">
        <v>5546</v>
      </c>
      <c r="I34" s="1">
        <v>3750</v>
      </c>
      <c r="J34">
        <v>5400</v>
      </c>
      <c r="K34">
        <v>0.40600000000000003</v>
      </c>
      <c r="M34" s="8">
        <f t="shared" si="4"/>
        <v>0</v>
      </c>
      <c r="N34" s="8">
        <f t="shared" ref="N34:N65" si="5">(F34-C34)/C34*100</f>
        <v>1.1296296296296295</v>
      </c>
      <c r="O34" s="8">
        <f t="shared" ref="O34:O65" si="6">(H34-C34)/C34*100</f>
        <v>2.7037037037037037</v>
      </c>
      <c r="P34" s="8">
        <f t="shared" ref="P34:P65" si="7">(J34-C34)/C34*100</f>
        <v>0</v>
      </c>
    </row>
    <row r="35" spans="1:16">
      <c r="A35" s="36" t="s">
        <v>164</v>
      </c>
      <c r="B35" s="5" t="s">
        <v>33</v>
      </c>
      <c r="C35" s="5">
        <f t="shared" si="3"/>
        <v>5518</v>
      </c>
      <c r="D35">
        <v>5518</v>
      </c>
      <c r="E35">
        <v>1.4999999999999999E-2</v>
      </c>
      <c r="F35" s="1">
        <v>5637</v>
      </c>
      <c r="G35" s="1">
        <v>3750</v>
      </c>
      <c r="H35" s="1">
        <v>5684</v>
      </c>
      <c r="I35" s="1">
        <v>3750</v>
      </c>
      <c r="J35">
        <v>5518</v>
      </c>
      <c r="K35">
        <v>0.312</v>
      </c>
      <c r="M35" s="8">
        <f t="shared" si="4"/>
        <v>0</v>
      </c>
      <c r="N35" s="8">
        <f t="shared" si="5"/>
        <v>2.1565784704603117</v>
      </c>
      <c r="O35" s="8">
        <f t="shared" si="6"/>
        <v>3.0083363537513592</v>
      </c>
      <c r="P35" s="8">
        <f t="shared" si="7"/>
        <v>0</v>
      </c>
    </row>
    <row r="36" spans="1:16">
      <c r="A36" s="36" t="s">
        <v>164</v>
      </c>
      <c r="B36" s="5" t="s">
        <v>34</v>
      </c>
      <c r="C36" s="5">
        <f t="shared" si="3"/>
        <v>5418</v>
      </c>
      <c r="D36">
        <v>5418</v>
      </c>
      <c r="E36">
        <v>3.1E-2</v>
      </c>
      <c r="F36" s="1">
        <v>5558</v>
      </c>
      <c r="G36" s="1">
        <v>3750</v>
      </c>
      <c r="H36" s="1">
        <v>5588</v>
      </c>
      <c r="I36" s="1">
        <v>3750</v>
      </c>
      <c r="J36">
        <v>5418</v>
      </c>
      <c r="K36">
        <v>0.14000000000000001</v>
      </c>
      <c r="M36" s="8">
        <f t="shared" si="4"/>
        <v>0</v>
      </c>
      <c r="N36" s="8">
        <f t="shared" si="5"/>
        <v>2.5839793281653747</v>
      </c>
      <c r="O36" s="8">
        <f t="shared" si="6"/>
        <v>3.1376891842008119</v>
      </c>
      <c r="P36" s="8">
        <f t="shared" si="7"/>
        <v>0</v>
      </c>
    </row>
    <row r="37" spans="1:16">
      <c r="A37" s="36" t="s">
        <v>164</v>
      </c>
      <c r="B37" s="5" t="s">
        <v>35</v>
      </c>
      <c r="C37" s="5">
        <f t="shared" si="3"/>
        <v>5499</v>
      </c>
      <c r="D37">
        <v>5500</v>
      </c>
      <c r="E37">
        <v>4.7E-2</v>
      </c>
      <c r="F37" s="1">
        <v>5652</v>
      </c>
      <c r="G37" s="1">
        <v>3750</v>
      </c>
      <c r="H37" s="1">
        <v>5629</v>
      </c>
      <c r="I37" s="1">
        <v>3750</v>
      </c>
      <c r="J37">
        <v>5499</v>
      </c>
      <c r="K37">
        <v>0.75</v>
      </c>
      <c r="M37" s="8">
        <f t="shared" si="4"/>
        <v>1.8185124568103291E-2</v>
      </c>
      <c r="N37" s="8">
        <f t="shared" si="5"/>
        <v>2.7823240589198037</v>
      </c>
      <c r="O37" s="8">
        <f t="shared" si="6"/>
        <v>2.3640661938534278</v>
      </c>
      <c r="P37" s="8">
        <f t="shared" si="7"/>
        <v>0</v>
      </c>
    </row>
    <row r="38" spans="1:16">
      <c r="A38" s="36" t="s">
        <v>164</v>
      </c>
      <c r="B38" s="5" t="s">
        <v>36</v>
      </c>
      <c r="C38" s="5">
        <f t="shared" si="3"/>
        <v>5411</v>
      </c>
      <c r="D38">
        <v>5412</v>
      </c>
      <c r="E38">
        <v>3.1E-2</v>
      </c>
      <c r="F38" s="1">
        <v>5490</v>
      </c>
      <c r="G38" s="1">
        <v>3750</v>
      </c>
      <c r="H38" s="1">
        <v>5538</v>
      </c>
      <c r="I38" s="1">
        <v>3750</v>
      </c>
      <c r="J38">
        <v>5411</v>
      </c>
      <c r="K38">
        <v>0.874</v>
      </c>
      <c r="M38" s="8">
        <f t="shared" si="4"/>
        <v>1.8480872297172428E-2</v>
      </c>
      <c r="N38" s="8">
        <f t="shared" si="5"/>
        <v>1.4599889114766218</v>
      </c>
      <c r="O38" s="8">
        <f t="shared" si="6"/>
        <v>2.3470707817408982</v>
      </c>
      <c r="P38" s="8">
        <f t="shared" si="7"/>
        <v>0</v>
      </c>
    </row>
    <row r="39" spans="1:16">
      <c r="A39" s="36" t="s">
        <v>164</v>
      </c>
      <c r="B39" s="5" t="s">
        <v>37</v>
      </c>
      <c r="C39" s="5">
        <f t="shared" si="3"/>
        <v>5318</v>
      </c>
      <c r="D39">
        <v>5318</v>
      </c>
      <c r="E39">
        <v>3.1E-2</v>
      </c>
      <c r="F39" s="1">
        <v>5455</v>
      </c>
      <c r="G39" s="1">
        <v>3750</v>
      </c>
      <c r="H39" s="1">
        <v>5490</v>
      </c>
      <c r="I39" s="1">
        <v>3750</v>
      </c>
      <c r="J39">
        <v>5318</v>
      </c>
      <c r="K39">
        <v>0.249</v>
      </c>
      <c r="M39" s="8">
        <f t="shared" si="4"/>
        <v>0</v>
      </c>
      <c r="N39" s="8">
        <f t="shared" si="5"/>
        <v>2.5761564497931553</v>
      </c>
      <c r="O39" s="8">
        <f t="shared" si="6"/>
        <v>3.2342986084994356</v>
      </c>
      <c r="P39" s="8">
        <f t="shared" si="7"/>
        <v>0</v>
      </c>
    </row>
    <row r="40" spans="1:16">
      <c r="A40" s="36" t="s">
        <v>164</v>
      </c>
      <c r="B40" s="5" t="s">
        <v>38</v>
      </c>
      <c r="C40" s="5">
        <f t="shared" si="3"/>
        <v>5180</v>
      </c>
      <c r="D40">
        <v>5180</v>
      </c>
      <c r="E40">
        <v>1.6E-2</v>
      </c>
      <c r="F40" s="1">
        <v>5306</v>
      </c>
      <c r="G40" s="1">
        <v>3750</v>
      </c>
      <c r="H40" s="1">
        <v>5303</v>
      </c>
      <c r="I40" s="1">
        <v>3750</v>
      </c>
      <c r="J40">
        <v>5180</v>
      </c>
      <c r="K40">
        <v>0.125</v>
      </c>
      <c r="M40" s="8">
        <f t="shared" si="4"/>
        <v>0</v>
      </c>
      <c r="N40" s="8">
        <f t="shared" si="5"/>
        <v>2.4324324324324325</v>
      </c>
      <c r="O40" s="8">
        <f t="shared" si="6"/>
        <v>2.3745173745173744</v>
      </c>
      <c r="P40" s="8">
        <f t="shared" si="7"/>
        <v>0</v>
      </c>
    </row>
    <row r="41" spans="1:16">
      <c r="A41" s="36" t="s">
        <v>164</v>
      </c>
      <c r="B41" s="5" t="s">
        <v>39</v>
      </c>
      <c r="C41" s="5">
        <f t="shared" si="3"/>
        <v>5436</v>
      </c>
      <c r="D41">
        <v>5436</v>
      </c>
      <c r="E41">
        <v>3.1E-2</v>
      </c>
      <c r="F41" s="1">
        <v>5547</v>
      </c>
      <c r="G41" s="1">
        <v>3750</v>
      </c>
      <c r="H41" s="1">
        <v>5589</v>
      </c>
      <c r="I41" s="1">
        <v>3750</v>
      </c>
      <c r="J41">
        <v>5436</v>
      </c>
      <c r="K41">
        <v>0.32699999999999996</v>
      </c>
      <c r="M41" s="8">
        <f t="shared" si="4"/>
        <v>0</v>
      </c>
      <c r="N41" s="8">
        <f t="shared" si="5"/>
        <v>2.0419426048565121</v>
      </c>
      <c r="O41" s="8">
        <f t="shared" si="6"/>
        <v>2.814569536423841</v>
      </c>
      <c r="P41" s="8">
        <f t="shared" si="7"/>
        <v>0</v>
      </c>
    </row>
    <row r="42" spans="1:16">
      <c r="A42" s="36" t="s">
        <v>165</v>
      </c>
      <c r="B42" s="5" t="s">
        <v>40</v>
      </c>
      <c r="C42" s="5">
        <f t="shared" si="3"/>
        <v>6936</v>
      </c>
      <c r="D42">
        <v>6936</v>
      </c>
      <c r="E42">
        <v>1.6E-2</v>
      </c>
      <c r="F42" s="1">
        <v>7046</v>
      </c>
      <c r="G42" s="1">
        <v>7500</v>
      </c>
      <c r="H42" s="1">
        <v>7045</v>
      </c>
      <c r="I42" s="1">
        <v>7500</v>
      </c>
      <c r="J42">
        <v>6936</v>
      </c>
      <c r="K42">
        <v>0.40600000000000003</v>
      </c>
      <c r="M42" s="8">
        <f t="shared" si="4"/>
        <v>0</v>
      </c>
      <c r="N42" s="8">
        <f t="shared" si="5"/>
        <v>1.5859284890426757</v>
      </c>
      <c r="O42" s="8">
        <f t="shared" si="6"/>
        <v>1.571510957324106</v>
      </c>
      <c r="P42" s="8">
        <f t="shared" si="7"/>
        <v>0</v>
      </c>
    </row>
    <row r="43" spans="1:16">
      <c r="A43" s="36" t="s">
        <v>165</v>
      </c>
      <c r="B43" s="5" t="s">
        <v>41</v>
      </c>
      <c r="C43" s="5">
        <f t="shared" si="3"/>
        <v>6808</v>
      </c>
      <c r="D43">
        <v>6808</v>
      </c>
      <c r="E43">
        <v>3.1E-2</v>
      </c>
      <c r="F43" s="1">
        <v>6867</v>
      </c>
      <c r="G43" s="1">
        <v>7500</v>
      </c>
      <c r="H43" s="1">
        <v>6946</v>
      </c>
      <c r="I43" s="1">
        <v>7500</v>
      </c>
      <c r="J43">
        <v>6808</v>
      </c>
      <c r="K43">
        <v>0.39</v>
      </c>
      <c r="M43" s="8">
        <f t="shared" si="4"/>
        <v>0</v>
      </c>
      <c r="N43" s="8">
        <f t="shared" si="5"/>
        <v>0.86662749706227971</v>
      </c>
      <c r="O43" s="8">
        <f t="shared" si="6"/>
        <v>2.0270270270270272</v>
      </c>
      <c r="P43" s="8">
        <f t="shared" si="7"/>
        <v>0</v>
      </c>
    </row>
    <row r="44" spans="1:16">
      <c r="A44" s="36" t="s">
        <v>165</v>
      </c>
      <c r="B44" s="5" t="s">
        <v>42</v>
      </c>
      <c r="C44" s="5">
        <f t="shared" si="3"/>
        <v>6754</v>
      </c>
      <c r="D44">
        <v>6754</v>
      </c>
      <c r="E44">
        <v>3.1E-2</v>
      </c>
      <c r="F44" s="1">
        <v>6822</v>
      </c>
      <c r="G44" s="1">
        <v>7500</v>
      </c>
      <c r="H44" s="1">
        <v>6869</v>
      </c>
      <c r="I44" s="1">
        <v>7500</v>
      </c>
      <c r="J44">
        <v>6754</v>
      </c>
      <c r="K44">
        <v>0.48399999999999999</v>
      </c>
      <c r="M44" s="8">
        <f t="shared" si="4"/>
        <v>0</v>
      </c>
      <c r="N44" s="8">
        <f t="shared" si="5"/>
        <v>1.0068107787977496</v>
      </c>
      <c r="O44" s="8">
        <f t="shared" si="6"/>
        <v>1.7026946994373706</v>
      </c>
      <c r="P44" s="8">
        <f t="shared" si="7"/>
        <v>0</v>
      </c>
    </row>
    <row r="45" spans="1:16">
      <c r="A45" s="36" t="s">
        <v>165</v>
      </c>
      <c r="B45" s="5" t="s">
        <v>43</v>
      </c>
      <c r="C45" s="5">
        <f t="shared" si="3"/>
        <v>6950</v>
      </c>
      <c r="D45">
        <v>6950</v>
      </c>
      <c r="E45">
        <v>4.7E-2</v>
      </c>
      <c r="F45" s="1">
        <v>7040</v>
      </c>
      <c r="G45" s="1">
        <v>7500</v>
      </c>
      <c r="H45" s="1">
        <v>7068</v>
      </c>
      <c r="I45" s="1">
        <v>7500</v>
      </c>
      <c r="J45">
        <v>6950</v>
      </c>
      <c r="K45">
        <v>0.625</v>
      </c>
      <c r="M45" s="8">
        <f t="shared" si="4"/>
        <v>0</v>
      </c>
      <c r="N45" s="8">
        <f t="shared" si="5"/>
        <v>1.2949640287769784</v>
      </c>
      <c r="O45" s="8">
        <f t="shared" si="6"/>
        <v>1.6978417266187051</v>
      </c>
      <c r="P45" s="8">
        <f t="shared" si="7"/>
        <v>0</v>
      </c>
    </row>
    <row r="46" spans="1:16">
      <c r="A46" s="36" t="s">
        <v>165</v>
      </c>
      <c r="B46" s="5" t="s">
        <v>44</v>
      </c>
      <c r="C46" s="5">
        <f t="shared" si="3"/>
        <v>6999</v>
      </c>
      <c r="D46">
        <v>6999</v>
      </c>
      <c r="E46">
        <v>3.2000000000000001E-2</v>
      </c>
      <c r="F46" s="1">
        <v>7097</v>
      </c>
      <c r="G46" s="1">
        <v>7500</v>
      </c>
      <c r="H46" s="1">
        <v>7150</v>
      </c>
      <c r="I46" s="1">
        <v>7500</v>
      </c>
      <c r="J46">
        <v>6999</v>
      </c>
      <c r="K46">
        <v>0.25</v>
      </c>
      <c r="M46" s="8">
        <f t="shared" si="4"/>
        <v>0</v>
      </c>
      <c r="N46" s="8">
        <f t="shared" si="5"/>
        <v>1.4002000285755107</v>
      </c>
      <c r="O46" s="8">
        <f t="shared" si="6"/>
        <v>2.1574510644377769</v>
      </c>
      <c r="P46" s="8">
        <f t="shared" si="7"/>
        <v>0</v>
      </c>
    </row>
    <row r="47" spans="1:16">
      <c r="A47" s="36" t="s">
        <v>165</v>
      </c>
      <c r="B47" s="5" t="s">
        <v>45</v>
      </c>
      <c r="C47" s="5">
        <f t="shared" si="3"/>
        <v>6837</v>
      </c>
      <c r="D47">
        <v>6837</v>
      </c>
      <c r="E47">
        <v>4.7E-2</v>
      </c>
      <c r="F47" s="1">
        <v>6928</v>
      </c>
      <c r="G47" s="1">
        <v>7500</v>
      </c>
      <c r="H47" s="1">
        <v>6980</v>
      </c>
      <c r="I47" s="1">
        <v>7500</v>
      </c>
      <c r="J47">
        <v>6837</v>
      </c>
      <c r="K47">
        <v>0.29699999999999999</v>
      </c>
      <c r="M47" s="8">
        <f t="shared" si="4"/>
        <v>0</v>
      </c>
      <c r="N47" s="8">
        <f t="shared" si="5"/>
        <v>1.3309931256399006</v>
      </c>
      <c r="O47" s="8">
        <f t="shared" si="6"/>
        <v>2.0915606260055579</v>
      </c>
      <c r="P47" s="8">
        <f t="shared" si="7"/>
        <v>0</v>
      </c>
    </row>
    <row r="48" spans="1:16">
      <c r="A48" s="36" t="s">
        <v>165</v>
      </c>
      <c r="B48" s="5" t="s">
        <v>46</v>
      </c>
      <c r="C48" s="5">
        <f t="shared" si="3"/>
        <v>7066</v>
      </c>
      <c r="D48">
        <v>7066</v>
      </c>
      <c r="E48">
        <v>4.7E-2</v>
      </c>
      <c r="F48" s="1">
        <v>7160</v>
      </c>
      <c r="G48" s="1">
        <v>7500</v>
      </c>
      <c r="H48" s="1">
        <v>7194</v>
      </c>
      <c r="I48" s="1">
        <v>7500</v>
      </c>
      <c r="J48">
        <v>7066</v>
      </c>
      <c r="K48">
        <v>0.78100000000000003</v>
      </c>
      <c r="M48" s="8">
        <f t="shared" si="4"/>
        <v>0</v>
      </c>
      <c r="N48" s="8">
        <f t="shared" si="5"/>
        <v>1.3303141805830738</v>
      </c>
      <c r="O48" s="8">
        <f t="shared" si="6"/>
        <v>1.8114916501556748</v>
      </c>
      <c r="P48" s="8">
        <f t="shared" si="7"/>
        <v>0</v>
      </c>
    </row>
    <row r="49" spans="1:16">
      <c r="A49" s="36" t="s">
        <v>165</v>
      </c>
      <c r="B49" s="5" t="s">
        <v>47</v>
      </c>
      <c r="C49" s="5">
        <f t="shared" si="3"/>
        <v>6845</v>
      </c>
      <c r="D49">
        <v>6845</v>
      </c>
      <c r="E49">
        <v>9.2999999999999999E-2</v>
      </c>
      <c r="F49" s="1">
        <v>6939</v>
      </c>
      <c r="G49" s="1">
        <v>7500</v>
      </c>
      <c r="H49" s="1">
        <v>6959</v>
      </c>
      <c r="I49" s="1">
        <v>7500</v>
      </c>
      <c r="J49">
        <v>6845</v>
      </c>
      <c r="K49">
        <v>0.70199999999999996</v>
      </c>
      <c r="M49" s="8">
        <f t="shared" si="4"/>
        <v>0</v>
      </c>
      <c r="N49" s="8">
        <f t="shared" si="5"/>
        <v>1.3732651570489407</v>
      </c>
      <c r="O49" s="8">
        <f t="shared" si="6"/>
        <v>1.6654492330168007</v>
      </c>
      <c r="P49" s="8">
        <f t="shared" si="7"/>
        <v>0</v>
      </c>
    </row>
    <row r="50" spans="1:16">
      <c r="A50" s="36" t="s">
        <v>165</v>
      </c>
      <c r="B50" s="5" t="s">
        <v>48</v>
      </c>
      <c r="C50" s="5">
        <f t="shared" si="3"/>
        <v>6930</v>
      </c>
      <c r="D50">
        <v>6930</v>
      </c>
      <c r="E50">
        <v>3.2000000000000001E-2</v>
      </c>
      <c r="F50" s="1">
        <v>6997</v>
      </c>
      <c r="G50" s="1">
        <v>7500</v>
      </c>
      <c r="H50" s="1">
        <v>7048</v>
      </c>
      <c r="I50" s="1">
        <v>7500</v>
      </c>
      <c r="J50">
        <v>6930</v>
      </c>
      <c r="K50">
        <v>0.32799999999999996</v>
      </c>
      <c r="M50" s="8">
        <f t="shared" si="4"/>
        <v>0</v>
      </c>
      <c r="N50" s="8">
        <f t="shared" si="5"/>
        <v>0.96681096681096679</v>
      </c>
      <c r="O50" s="8">
        <f t="shared" si="6"/>
        <v>1.7027417027417027</v>
      </c>
      <c r="P50" s="8">
        <f t="shared" si="7"/>
        <v>0</v>
      </c>
    </row>
    <row r="51" spans="1:16">
      <c r="A51" s="36" t="s">
        <v>165</v>
      </c>
      <c r="B51" s="5" t="s">
        <v>49</v>
      </c>
      <c r="C51" s="5">
        <f t="shared" si="3"/>
        <v>6929</v>
      </c>
      <c r="D51">
        <v>6929</v>
      </c>
      <c r="E51">
        <v>3.1E-2</v>
      </c>
      <c r="F51" s="1">
        <v>7060</v>
      </c>
      <c r="G51" s="1">
        <v>7500</v>
      </c>
      <c r="H51" s="1">
        <v>7064</v>
      </c>
      <c r="I51" s="1">
        <v>7500</v>
      </c>
      <c r="J51">
        <v>6929</v>
      </c>
      <c r="K51">
        <v>0.42100000000000004</v>
      </c>
      <c r="M51" s="8">
        <f t="shared" si="4"/>
        <v>0</v>
      </c>
      <c r="N51" s="8">
        <f t="shared" si="5"/>
        <v>1.8906047048636168</v>
      </c>
      <c r="O51" s="8">
        <f t="shared" si="6"/>
        <v>1.9483330927983835</v>
      </c>
      <c r="P51" s="8">
        <f t="shared" si="7"/>
        <v>0</v>
      </c>
    </row>
    <row r="52" spans="1:16">
      <c r="A52" s="36" t="s">
        <v>166</v>
      </c>
      <c r="B52" s="5" t="s">
        <v>50</v>
      </c>
      <c r="C52" s="5">
        <f t="shared" si="3"/>
        <v>9116</v>
      </c>
      <c r="D52">
        <v>9116</v>
      </c>
      <c r="E52">
        <v>3.2000000000000001E-2</v>
      </c>
      <c r="F52" s="1">
        <v>9188</v>
      </c>
      <c r="G52" s="1">
        <v>15000</v>
      </c>
      <c r="H52" s="1">
        <v>9177</v>
      </c>
      <c r="I52" s="1">
        <v>15000</v>
      </c>
      <c r="J52">
        <v>9116</v>
      </c>
      <c r="K52">
        <v>0.86</v>
      </c>
      <c r="M52" s="8">
        <f t="shared" si="4"/>
        <v>0</v>
      </c>
      <c r="N52" s="8">
        <f t="shared" si="5"/>
        <v>0.78982009653356733</v>
      </c>
      <c r="O52" s="8">
        <f t="shared" si="6"/>
        <v>0.66915313734093895</v>
      </c>
      <c r="P52" s="8">
        <f t="shared" si="7"/>
        <v>0</v>
      </c>
    </row>
    <row r="53" spans="1:16">
      <c r="A53" s="36" t="s">
        <v>166</v>
      </c>
      <c r="B53" s="5" t="s">
        <v>51</v>
      </c>
      <c r="C53" s="5">
        <f t="shared" si="3"/>
        <v>8607</v>
      </c>
      <c r="D53">
        <v>8607</v>
      </c>
      <c r="E53">
        <v>3.2000000000000001E-2</v>
      </c>
      <c r="F53" s="1">
        <v>8693</v>
      </c>
      <c r="G53" s="1">
        <v>15000</v>
      </c>
      <c r="H53" s="1">
        <v>8738</v>
      </c>
      <c r="I53" s="1">
        <v>15000</v>
      </c>
      <c r="J53">
        <v>8607</v>
      </c>
      <c r="K53">
        <v>0.17200000000000001</v>
      </c>
      <c r="M53" s="8">
        <f t="shared" si="4"/>
        <v>0</v>
      </c>
      <c r="N53" s="8">
        <f t="shared" si="5"/>
        <v>0.99918670849308699</v>
      </c>
      <c r="O53" s="8">
        <f t="shared" si="6"/>
        <v>1.5220169629371443</v>
      </c>
      <c r="P53" s="8">
        <f t="shared" si="7"/>
        <v>0</v>
      </c>
    </row>
    <row r="54" spans="1:16">
      <c r="A54" s="36" t="s">
        <v>166</v>
      </c>
      <c r="B54" s="5" t="s">
        <v>52</v>
      </c>
      <c r="C54" s="5">
        <f t="shared" si="3"/>
        <v>8815</v>
      </c>
      <c r="D54">
        <v>8815</v>
      </c>
      <c r="E54">
        <v>3.2000000000000001E-2</v>
      </c>
      <c r="F54" s="1">
        <v>8853</v>
      </c>
      <c r="G54" s="1">
        <v>15000</v>
      </c>
      <c r="H54" s="1">
        <v>8924</v>
      </c>
      <c r="I54" s="1">
        <v>15000</v>
      </c>
      <c r="J54">
        <v>8815</v>
      </c>
      <c r="K54">
        <v>0.93800000000000006</v>
      </c>
      <c r="M54" s="8">
        <f t="shared" si="4"/>
        <v>0</v>
      </c>
      <c r="N54" s="8">
        <f t="shared" si="5"/>
        <v>0.4310833806012479</v>
      </c>
      <c r="O54" s="8">
        <f t="shared" si="6"/>
        <v>1.2365286443562111</v>
      </c>
      <c r="P54" s="8">
        <f t="shared" si="7"/>
        <v>0</v>
      </c>
    </row>
    <row r="55" spans="1:16">
      <c r="A55" s="36" t="s">
        <v>166</v>
      </c>
      <c r="B55" s="5" t="s">
        <v>53</v>
      </c>
      <c r="C55" s="5">
        <f t="shared" si="3"/>
        <v>8750</v>
      </c>
      <c r="D55">
        <v>8750</v>
      </c>
      <c r="E55">
        <v>4.7E-2</v>
      </c>
      <c r="F55" s="1">
        <v>8858</v>
      </c>
      <c r="G55" s="1">
        <v>15000</v>
      </c>
      <c r="H55" s="1">
        <v>8831</v>
      </c>
      <c r="I55" s="1">
        <v>15000</v>
      </c>
      <c r="J55">
        <v>8750</v>
      </c>
      <c r="K55">
        <v>1.4059999999999999</v>
      </c>
      <c r="M55" s="8">
        <f t="shared" si="4"/>
        <v>0</v>
      </c>
      <c r="N55" s="8">
        <f t="shared" si="5"/>
        <v>1.2342857142857144</v>
      </c>
      <c r="O55" s="8">
        <f t="shared" si="6"/>
        <v>0.92571428571428582</v>
      </c>
      <c r="P55" s="8">
        <f t="shared" si="7"/>
        <v>0</v>
      </c>
    </row>
    <row r="56" spans="1:16">
      <c r="A56" s="36" t="s">
        <v>166</v>
      </c>
      <c r="B56" s="5" t="s">
        <v>54</v>
      </c>
      <c r="C56" s="5">
        <f t="shared" si="3"/>
        <v>8822</v>
      </c>
      <c r="D56">
        <v>8822</v>
      </c>
      <c r="E56">
        <v>3.1E-2</v>
      </c>
      <c r="F56" s="1">
        <v>8879</v>
      </c>
      <c r="G56" s="1">
        <v>15000</v>
      </c>
      <c r="H56" s="1">
        <v>8936</v>
      </c>
      <c r="I56" s="1">
        <v>15000</v>
      </c>
      <c r="J56">
        <v>8822</v>
      </c>
      <c r="K56">
        <v>0.31200000000000006</v>
      </c>
      <c r="M56" s="8">
        <f t="shared" si="4"/>
        <v>0</v>
      </c>
      <c r="N56" s="8">
        <f t="shared" si="5"/>
        <v>0.6461119927454092</v>
      </c>
      <c r="O56" s="8">
        <f t="shared" si="6"/>
        <v>1.2922239854908184</v>
      </c>
      <c r="P56" s="8">
        <f t="shared" si="7"/>
        <v>0</v>
      </c>
    </row>
    <row r="57" spans="1:16">
      <c r="A57" s="36" t="s">
        <v>166</v>
      </c>
      <c r="B57" s="5" t="s">
        <v>55</v>
      </c>
      <c r="C57" s="5">
        <f t="shared" si="3"/>
        <v>8823</v>
      </c>
      <c r="D57">
        <v>8823</v>
      </c>
      <c r="E57">
        <v>3.1E-2</v>
      </c>
      <c r="F57" s="1">
        <v>8869</v>
      </c>
      <c r="G57" s="1">
        <v>15000</v>
      </c>
      <c r="H57" s="1">
        <v>8865</v>
      </c>
      <c r="I57" s="1">
        <v>15000</v>
      </c>
      <c r="J57">
        <v>8823</v>
      </c>
      <c r="K57">
        <v>0.56200000000000006</v>
      </c>
      <c r="M57" s="8">
        <f t="shared" si="4"/>
        <v>0</v>
      </c>
      <c r="N57" s="8">
        <f t="shared" si="5"/>
        <v>0.52136461521024602</v>
      </c>
      <c r="O57" s="8">
        <f t="shared" si="6"/>
        <v>0.47602856171370284</v>
      </c>
      <c r="P57" s="8">
        <f t="shared" si="7"/>
        <v>0</v>
      </c>
    </row>
    <row r="58" spans="1:16">
      <c r="A58" s="36" t="s">
        <v>166</v>
      </c>
      <c r="B58" s="5" t="s">
        <v>56</v>
      </c>
      <c r="C58" s="5">
        <f t="shared" si="3"/>
        <v>8888</v>
      </c>
      <c r="D58">
        <v>8888</v>
      </c>
      <c r="E58">
        <v>1.6E-2</v>
      </c>
      <c r="F58" s="1">
        <v>8957</v>
      </c>
      <c r="G58" s="1">
        <v>15000</v>
      </c>
      <c r="H58" s="1">
        <v>9035</v>
      </c>
      <c r="I58" s="1">
        <v>15000</v>
      </c>
      <c r="J58">
        <v>8888</v>
      </c>
      <c r="K58">
        <v>0.21900000000000003</v>
      </c>
      <c r="M58" s="8">
        <f t="shared" si="4"/>
        <v>0</v>
      </c>
      <c r="N58" s="8">
        <f t="shared" si="5"/>
        <v>0.77632763276327632</v>
      </c>
      <c r="O58" s="8">
        <f t="shared" si="6"/>
        <v>1.6539153915391538</v>
      </c>
      <c r="P58" s="8">
        <f t="shared" si="7"/>
        <v>0</v>
      </c>
    </row>
    <row r="59" spans="1:16">
      <c r="A59" s="36" t="s">
        <v>166</v>
      </c>
      <c r="B59" s="5" t="s">
        <v>57</v>
      </c>
      <c r="C59" s="5">
        <f t="shared" si="3"/>
        <v>8738</v>
      </c>
      <c r="D59">
        <v>8738</v>
      </c>
      <c r="E59">
        <v>1.6E-2</v>
      </c>
      <c r="F59" s="1">
        <v>8823</v>
      </c>
      <c r="G59" s="1">
        <v>15000</v>
      </c>
      <c r="H59" s="1">
        <v>8873</v>
      </c>
      <c r="I59" s="1">
        <v>15000</v>
      </c>
      <c r="J59">
        <v>8738</v>
      </c>
      <c r="K59">
        <v>0.375</v>
      </c>
      <c r="M59" s="8">
        <f t="shared" si="4"/>
        <v>0</v>
      </c>
      <c r="N59" s="8">
        <f t="shared" si="5"/>
        <v>0.97276264591439687</v>
      </c>
      <c r="O59" s="8">
        <f t="shared" si="6"/>
        <v>1.5449759670405128</v>
      </c>
      <c r="P59" s="8">
        <f t="shared" si="7"/>
        <v>0</v>
      </c>
    </row>
    <row r="60" spans="1:16">
      <c r="A60" s="36" t="s">
        <v>166</v>
      </c>
      <c r="B60" s="5" t="s">
        <v>58</v>
      </c>
      <c r="C60" s="5">
        <f t="shared" si="3"/>
        <v>8795</v>
      </c>
      <c r="D60">
        <v>8795</v>
      </c>
      <c r="E60">
        <v>1.6E-2</v>
      </c>
      <c r="F60" s="1">
        <v>8870</v>
      </c>
      <c r="G60" s="1">
        <v>15000</v>
      </c>
      <c r="H60" s="1">
        <v>8914</v>
      </c>
      <c r="I60" s="1">
        <v>15000</v>
      </c>
      <c r="J60">
        <v>8795</v>
      </c>
      <c r="K60">
        <v>0.32800000000000001</v>
      </c>
      <c r="M60" s="8">
        <f t="shared" si="4"/>
        <v>0</v>
      </c>
      <c r="N60" s="8">
        <f t="shared" si="5"/>
        <v>0.85275724843661171</v>
      </c>
      <c r="O60" s="8">
        <f t="shared" si="6"/>
        <v>1.3530415008527574</v>
      </c>
      <c r="P60" s="8">
        <f t="shared" si="7"/>
        <v>0</v>
      </c>
    </row>
    <row r="61" spans="1:16">
      <c r="A61" s="36" t="s">
        <v>166</v>
      </c>
      <c r="B61" s="5" t="s">
        <v>59</v>
      </c>
      <c r="C61" s="5">
        <f t="shared" si="3"/>
        <v>8854</v>
      </c>
      <c r="D61">
        <v>8854</v>
      </c>
      <c r="E61">
        <v>4.7E-2</v>
      </c>
      <c r="F61" s="1">
        <v>8933</v>
      </c>
      <c r="G61" s="1">
        <v>15000</v>
      </c>
      <c r="H61" s="1">
        <v>8981</v>
      </c>
      <c r="I61" s="1">
        <v>15000</v>
      </c>
      <c r="J61">
        <v>8854</v>
      </c>
      <c r="K61">
        <v>3.5</v>
      </c>
      <c r="M61" s="8">
        <f t="shared" si="4"/>
        <v>0</v>
      </c>
      <c r="N61" s="8">
        <f t="shared" si="5"/>
        <v>0.89225208945109546</v>
      </c>
      <c r="O61" s="8">
        <f t="shared" si="6"/>
        <v>1.4343799412694827</v>
      </c>
      <c r="P61" s="8">
        <f t="shared" si="7"/>
        <v>0</v>
      </c>
    </row>
    <row r="62" spans="1:16">
      <c r="A62" s="36" t="s">
        <v>167</v>
      </c>
      <c r="B62" s="5" t="s">
        <v>60</v>
      </c>
      <c r="C62" s="5">
        <f t="shared" si="3"/>
        <v>10371</v>
      </c>
      <c r="D62">
        <v>10371</v>
      </c>
      <c r="E62">
        <v>9.4E-2</v>
      </c>
      <c r="F62" s="1">
        <v>10741</v>
      </c>
      <c r="G62" s="1">
        <v>7500</v>
      </c>
      <c r="H62" s="1">
        <v>10939</v>
      </c>
      <c r="I62" s="1">
        <v>7500</v>
      </c>
      <c r="J62">
        <v>10371</v>
      </c>
      <c r="K62">
        <v>0.45299999999999996</v>
      </c>
      <c r="M62" s="8">
        <f t="shared" si="4"/>
        <v>0</v>
      </c>
      <c r="N62" s="8">
        <f t="shared" si="5"/>
        <v>3.5676405361103081</v>
      </c>
      <c r="O62" s="8">
        <f t="shared" si="6"/>
        <v>5.4768103365152827</v>
      </c>
      <c r="P62" s="8">
        <f t="shared" si="7"/>
        <v>0</v>
      </c>
    </row>
    <row r="63" spans="1:16">
      <c r="A63" s="36" t="s">
        <v>167</v>
      </c>
      <c r="B63" s="5" t="s">
        <v>61</v>
      </c>
      <c r="C63" s="5">
        <f t="shared" si="3"/>
        <v>10191</v>
      </c>
      <c r="D63">
        <v>10191</v>
      </c>
      <c r="E63">
        <v>9.4E-2</v>
      </c>
      <c r="F63" s="1">
        <v>10602</v>
      </c>
      <c r="G63" s="1">
        <v>7500</v>
      </c>
      <c r="H63" s="1">
        <v>10808</v>
      </c>
      <c r="I63" s="1">
        <v>7500</v>
      </c>
      <c r="J63">
        <v>10191</v>
      </c>
      <c r="K63">
        <v>0.60899999999999999</v>
      </c>
      <c r="M63" s="8">
        <f t="shared" si="4"/>
        <v>0</v>
      </c>
      <c r="N63" s="8">
        <f t="shared" si="5"/>
        <v>4.0329702678834272</v>
      </c>
      <c r="O63" s="8">
        <f t="shared" si="6"/>
        <v>6.0543616916887446</v>
      </c>
      <c r="P63" s="8">
        <f t="shared" si="7"/>
        <v>0</v>
      </c>
    </row>
    <row r="64" spans="1:16">
      <c r="A64" s="36" t="s">
        <v>167</v>
      </c>
      <c r="B64" s="5" t="s">
        <v>62</v>
      </c>
      <c r="C64" s="5">
        <f t="shared" si="3"/>
        <v>10055</v>
      </c>
      <c r="D64">
        <v>10055</v>
      </c>
      <c r="E64">
        <v>9.4E-2</v>
      </c>
      <c r="F64" s="1">
        <v>10372</v>
      </c>
      <c r="G64" s="1">
        <v>7500</v>
      </c>
      <c r="H64" s="1">
        <v>10659</v>
      </c>
      <c r="I64" s="1">
        <v>7500</v>
      </c>
      <c r="J64">
        <v>10055</v>
      </c>
      <c r="K64">
        <v>3.5469999999999997</v>
      </c>
      <c r="M64" s="8">
        <f t="shared" si="4"/>
        <v>0</v>
      </c>
      <c r="N64" s="8">
        <f t="shared" si="5"/>
        <v>3.1526603679761309</v>
      </c>
      <c r="O64" s="8">
        <f t="shared" si="6"/>
        <v>6.006961710591745</v>
      </c>
      <c r="P64" s="8">
        <f t="shared" si="7"/>
        <v>0</v>
      </c>
    </row>
    <row r="65" spans="1:16">
      <c r="A65" s="36" t="s">
        <v>167</v>
      </c>
      <c r="B65" s="5" t="s">
        <v>63</v>
      </c>
      <c r="C65" s="5">
        <f t="shared" si="3"/>
        <v>9900</v>
      </c>
      <c r="D65">
        <v>9900</v>
      </c>
      <c r="E65">
        <v>7.8E-2</v>
      </c>
      <c r="F65" s="1">
        <v>10354</v>
      </c>
      <c r="G65" s="1">
        <v>7500</v>
      </c>
      <c r="H65" s="1">
        <v>10469</v>
      </c>
      <c r="I65" s="1">
        <v>7500</v>
      </c>
      <c r="J65">
        <v>9900</v>
      </c>
      <c r="K65">
        <v>1.171</v>
      </c>
      <c r="M65" s="8">
        <f t="shared" si="4"/>
        <v>0</v>
      </c>
      <c r="N65" s="8">
        <f t="shared" si="5"/>
        <v>4.5858585858585856</v>
      </c>
      <c r="O65" s="8">
        <f t="shared" si="6"/>
        <v>5.7474747474747474</v>
      </c>
      <c r="P65" s="8">
        <f t="shared" si="7"/>
        <v>0</v>
      </c>
    </row>
    <row r="66" spans="1:16">
      <c r="A66" s="36" t="s">
        <v>167</v>
      </c>
      <c r="B66" s="5" t="s">
        <v>64</v>
      </c>
      <c r="C66" s="5">
        <f t="shared" si="3"/>
        <v>10122</v>
      </c>
      <c r="D66">
        <v>10122</v>
      </c>
      <c r="E66">
        <v>9.2999999999999999E-2</v>
      </c>
      <c r="F66" s="1">
        <v>10552</v>
      </c>
      <c r="G66" s="1">
        <v>7500</v>
      </c>
      <c r="H66" s="1">
        <v>10691</v>
      </c>
      <c r="I66" s="1">
        <v>7500</v>
      </c>
      <c r="J66">
        <v>10122</v>
      </c>
      <c r="K66">
        <v>1.296</v>
      </c>
      <c r="M66" s="8">
        <f t="shared" si="4"/>
        <v>0</v>
      </c>
      <c r="N66" s="8">
        <f t="shared" ref="N66:N97" si="8">(F66-C66)/C66*100</f>
        <v>4.2481722979648291</v>
      </c>
      <c r="O66" s="8">
        <f t="shared" ref="O66:O97" si="9">(H66-C66)/C66*100</f>
        <v>5.6214186919581115</v>
      </c>
      <c r="P66" s="8">
        <f t="shared" ref="P66:P97" si="10">(J66-C66)/C66*100</f>
        <v>0</v>
      </c>
    </row>
    <row r="67" spans="1:16">
      <c r="A67" s="36" t="s">
        <v>167</v>
      </c>
      <c r="B67" s="5" t="s">
        <v>65</v>
      </c>
      <c r="C67" s="5">
        <f t="shared" ref="C67:C121" si="11">MIN(F67,H67,J67)</f>
        <v>10027</v>
      </c>
      <c r="D67">
        <v>10027</v>
      </c>
      <c r="E67">
        <v>0.125</v>
      </c>
      <c r="F67" s="1">
        <v>10475</v>
      </c>
      <c r="G67" s="1">
        <v>7500</v>
      </c>
      <c r="H67" s="1">
        <v>10618</v>
      </c>
      <c r="I67" s="1">
        <v>7500</v>
      </c>
      <c r="J67">
        <v>10027</v>
      </c>
      <c r="K67">
        <v>4.7489999999999997</v>
      </c>
      <c r="M67" s="8">
        <f t="shared" ref="M67:M121" si="12">(D67-C67)/C67*100</f>
        <v>0</v>
      </c>
      <c r="N67" s="8">
        <f t="shared" si="8"/>
        <v>4.4679365712576047</v>
      </c>
      <c r="O67" s="8">
        <f t="shared" si="9"/>
        <v>5.8940859678867055</v>
      </c>
      <c r="P67" s="8">
        <f t="shared" si="10"/>
        <v>0</v>
      </c>
    </row>
    <row r="68" spans="1:16">
      <c r="A68" s="36" t="s">
        <v>167</v>
      </c>
      <c r="B68" s="5" t="s">
        <v>66</v>
      </c>
      <c r="C68" s="5">
        <f t="shared" si="11"/>
        <v>10295</v>
      </c>
      <c r="D68">
        <v>10295</v>
      </c>
      <c r="E68">
        <v>7.8E-2</v>
      </c>
      <c r="F68" s="1">
        <v>10641</v>
      </c>
      <c r="G68" s="1">
        <v>7500</v>
      </c>
      <c r="H68" s="1">
        <v>10843</v>
      </c>
      <c r="I68" s="1">
        <v>7500</v>
      </c>
      <c r="J68">
        <v>10295</v>
      </c>
      <c r="K68">
        <v>0.89</v>
      </c>
      <c r="M68" s="8">
        <f t="shared" si="12"/>
        <v>0</v>
      </c>
      <c r="N68" s="8">
        <f t="shared" si="8"/>
        <v>3.3608547838756677</v>
      </c>
      <c r="O68" s="8">
        <f t="shared" si="9"/>
        <v>5.3229723166585723</v>
      </c>
      <c r="P68" s="8">
        <f t="shared" si="10"/>
        <v>0</v>
      </c>
    </row>
    <row r="69" spans="1:16">
      <c r="A69" s="36" t="s">
        <v>167</v>
      </c>
      <c r="B69" s="5" t="s">
        <v>67</v>
      </c>
      <c r="C69" s="5">
        <f t="shared" si="11"/>
        <v>10024</v>
      </c>
      <c r="D69">
        <v>10024</v>
      </c>
      <c r="E69">
        <v>0.11</v>
      </c>
      <c r="F69" s="1">
        <v>10567</v>
      </c>
      <c r="G69" s="1">
        <v>7500</v>
      </c>
      <c r="H69" s="1">
        <v>10631</v>
      </c>
      <c r="I69" s="1">
        <v>7500</v>
      </c>
      <c r="J69">
        <v>10024</v>
      </c>
      <c r="K69">
        <v>1.0780000000000001</v>
      </c>
      <c r="M69" s="8">
        <f t="shared" si="12"/>
        <v>0</v>
      </c>
      <c r="N69" s="8">
        <f t="shared" si="8"/>
        <v>5.4169992019154032</v>
      </c>
      <c r="O69" s="8">
        <f t="shared" si="9"/>
        <v>6.0554668794892255</v>
      </c>
      <c r="P69" s="8">
        <f t="shared" si="10"/>
        <v>0</v>
      </c>
    </row>
    <row r="70" spans="1:16">
      <c r="A70" s="36" t="s">
        <v>167</v>
      </c>
      <c r="B70" s="5" t="s">
        <v>68</v>
      </c>
      <c r="C70" s="5">
        <f t="shared" si="11"/>
        <v>10347</v>
      </c>
      <c r="D70">
        <v>10347</v>
      </c>
      <c r="E70">
        <v>7.8E-2</v>
      </c>
      <c r="F70" s="1">
        <v>10658</v>
      </c>
      <c r="G70" s="1">
        <v>7500</v>
      </c>
      <c r="H70" s="1">
        <v>10954</v>
      </c>
      <c r="I70" s="1">
        <v>7500</v>
      </c>
      <c r="J70">
        <v>10347</v>
      </c>
      <c r="K70">
        <v>4.3280000000000003</v>
      </c>
      <c r="M70" s="8">
        <f t="shared" si="12"/>
        <v>0</v>
      </c>
      <c r="N70" s="8">
        <f t="shared" si="8"/>
        <v>3.0057021358847975</v>
      </c>
      <c r="O70" s="8">
        <f t="shared" si="9"/>
        <v>5.8664347153764371</v>
      </c>
      <c r="P70" s="8">
        <f t="shared" si="10"/>
        <v>0</v>
      </c>
    </row>
    <row r="71" spans="1:16">
      <c r="A71" s="36" t="s">
        <v>167</v>
      </c>
      <c r="B71" s="5" t="s">
        <v>69</v>
      </c>
      <c r="C71" s="5">
        <f t="shared" si="11"/>
        <v>10421</v>
      </c>
      <c r="D71">
        <v>10421</v>
      </c>
      <c r="E71">
        <v>7.8E-2</v>
      </c>
      <c r="F71" s="1">
        <v>10839</v>
      </c>
      <c r="G71" s="1">
        <v>7500</v>
      </c>
      <c r="H71" s="1">
        <v>11008</v>
      </c>
      <c r="I71" s="1">
        <v>7500</v>
      </c>
      <c r="J71">
        <v>10421</v>
      </c>
      <c r="K71">
        <v>1.9060000000000001</v>
      </c>
      <c r="M71" s="8">
        <f t="shared" si="12"/>
        <v>0</v>
      </c>
      <c r="N71" s="8">
        <f t="shared" si="8"/>
        <v>4.0111313693503501</v>
      </c>
      <c r="O71" s="8">
        <f t="shared" si="9"/>
        <v>5.6328567315996541</v>
      </c>
      <c r="P71" s="8">
        <f t="shared" si="10"/>
        <v>0</v>
      </c>
    </row>
    <row r="72" spans="1:16">
      <c r="A72" s="36" t="s">
        <v>168</v>
      </c>
      <c r="B72" s="5" t="s">
        <v>70</v>
      </c>
      <c r="C72" s="5">
        <f t="shared" si="11"/>
        <v>13301</v>
      </c>
      <c r="D72">
        <v>13301</v>
      </c>
      <c r="E72">
        <v>0.11</v>
      </c>
      <c r="F72" s="1">
        <v>13661</v>
      </c>
      <c r="G72" s="1">
        <v>15000</v>
      </c>
      <c r="H72" s="1">
        <v>13798</v>
      </c>
      <c r="I72" s="1">
        <v>15000</v>
      </c>
      <c r="J72">
        <v>13301</v>
      </c>
      <c r="K72">
        <v>1.9530000000000001</v>
      </c>
      <c r="M72" s="8">
        <f t="shared" si="12"/>
        <v>0</v>
      </c>
      <c r="N72" s="8">
        <f t="shared" si="8"/>
        <v>2.70656341628449</v>
      </c>
      <c r="O72" s="8">
        <f t="shared" si="9"/>
        <v>3.7365611608149765</v>
      </c>
      <c r="P72" s="8">
        <f t="shared" si="10"/>
        <v>0</v>
      </c>
    </row>
    <row r="73" spans="1:16">
      <c r="A73" s="36" t="s">
        <v>169</v>
      </c>
      <c r="B73" s="5" t="s">
        <v>71</v>
      </c>
      <c r="C73" s="5">
        <f t="shared" si="11"/>
        <v>13129</v>
      </c>
      <c r="D73">
        <v>13129</v>
      </c>
      <c r="E73">
        <v>7.9000000000000001E-2</v>
      </c>
      <c r="F73" s="1">
        <v>13445</v>
      </c>
      <c r="G73" s="1">
        <v>15000</v>
      </c>
      <c r="H73" s="1">
        <v>13645</v>
      </c>
      <c r="I73" s="1">
        <v>15000</v>
      </c>
      <c r="J73">
        <v>13129</v>
      </c>
      <c r="K73">
        <v>0.79699999999999993</v>
      </c>
      <c r="M73" s="8">
        <f t="shared" si="12"/>
        <v>0</v>
      </c>
      <c r="N73" s="8">
        <f t="shared" si="8"/>
        <v>2.4068855206032449</v>
      </c>
      <c r="O73" s="8">
        <f t="shared" si="9"/>
        <v>3.9302307868078299</v>
      </c>
      <c r="P73" s="8">
        <f t="shared" si="10"/>
        <v>0</v>
      </c>
    </row>
    <row r="74" spans="1:16">
      <c r="A74" s="36" t="s">
        <v>169</v>
      </c>
      <c r="B74" s="5" t="s">
        <v>72</v>
      </c>
      <c r="C74" s="5">
        <f t="shared" si="11"/>
        <v>13037</v>
      </c>
      <c r="D74">
        <v>13037</v>
      </c>
      <c r="E74">
        <v>9.4E-2</v>
      </c>
      <c r="F74" s="1">
        <v>13340</v>
      </c>
      <c r="G74" s="1">
        <v>15000</v>
      </c>
      <c r="H74" s="1">
        <v>13618</v>
      </c>
      <c r="I74" s="1">
        <v>15000</v>
      </c>
      <c r="J74">
        <v>13037</v>
      </c>
      <c r="K74">
        <v>1.8120000000000001</v>
      </c>
      <c r="M74" s="8">
        <f t="shared" si="12"/>
        <v>0</v>
      </c>
      <c r="N74" s="8">
        <f t="shared" si="8"/>
        <v>2.3241543299838923</v>
      </c>
      <c r="O74" s="8">
        <f t="shared" si="9"/>
        <v>4.4565467515532715</v>
      </c>
      <c r="P74" s="8">
        <f t="shared" si="10"/>
        <v>0</v>
      </c>
    </row>
    <row r="75" spans="1:16">
      <c r="A75" s="36" t="s">
        <v>169</v>
      </c>
      <c r="B75" s="5" t="s">
        <v>73</v>
      </c>
      <c r="C75" s="5">
        <f t="shared" si="11"/>
        <v>13510</v>
      </c>
      <c r="D75">
        <v>13510</v>
      </c>
      <c r="E75">
        <v>9.4E-2</v>
      </c>
      <c r="F75" s="1">
        <v>13727</v>
      </c>
      <c r="G75" s="1">
        <v>15000</v>
      </c>
      <c r="H75" s="1">
        <v>14004</v>
      </c>
      <c r="I75" s="1">
        <v>15000</v>
      </c>
      <c r="J75">
        <v>13510</v>
      </c>
      <c r="K75">
        <v>1.9690000000000001</v>
      </c>
      <c r="M75" s="8">
        <f t="shared" si="12"/>
        <v>0</v>
      </c>
      <c r="N75" s="8">
        <f t="shared" si="8"/>
        <v>1.6062176165803108</v>
      </c>
      <c r="O75" s="8">
        <f t="shared" si="9"/>
        <v>3.6565507031828273</v>
      </c>
      <c r="P75" s="8">
        <f t="shared" si="10"/>
        <v>0</v>
      </c>
    </row>
    <row r="76" spans="1:16">
      <c r="A76" s="36" t="s">
        <v>169</v>
      </c>
      <c r="B76" s="5" t="s">
        <v>74</v>
      </c>
      <c r="C76" s="5">
        <f t="shared" si="11"/>
        <v>13051</v>
      </c>
      <c r="D76">
        <v>13051</v>
      </c>
      <c r="E76">
        <v>7.8E-2</v>
      </c>
      <c r="F76" s="1">
        <v>13372</v>
      </c>
      <c r="G76" s="1">
        <v>15000</v>
      </c>
      <c r="H76" s="1">
        <v>13582</v>
      </c>
      <c r="I76" s="1">
        <v>15000</v>
      </c>
      <c r="J76">
        <v>13051</v>
      </c>
      <c r="K76">
        <v>0.624</v>
      </c>
      <c r="M76" s="8">
        <f t="shared" si="12"/>
        <v>0</v>
      </c>
      <c r="N76" s="8">
        <f t="shared" si="8"/>
        <v>2.4595816412535441</v>
      </c>
      <c r="O76" s="8">
        <f t="shared" si="9"/>
        <v>4.0686537430081984</v>
      </c>
      <c r="P76" s="8">
        <f t="shared" si="10"/>
        <v>0</v>
      </c>
    </row>
    <row r="77" spans="1:16">
      <c r="A77" s="36" t="s">
        <v>169</v>
      </c>
      <c r="B77" s="5" t="s">
        <v>75</v>
      </c>
      <c r="C77" s="5">
        <f t="shared" si="11"/>
        <v>12955</v>
      </c>
      <c r="D77">
        <v>12955</v>
      </c>
      <c r="E77">
        <v>7.8E-2</v>
      </c>
      <c r="F77" s="1">
        <v>13345</v>
      </c>
      <c r="G77" s="1">
        <v>15000</v>
      </c>
      <c r="H77" s="1">
        <v>13519</v>
      </c>
      <c r="I77" s="1">
        <v>15000</v>
      </c>
      <c r="J77">
        <v>12955</v>
      </c>
      <c r="K77">
        <v>0.437</v>
      </c>
      <c r="M77" s="8">
        <f t="shared" si="12"/>
        <v>0</v>
      </c>
      <c r="N77" s="8">
        <f t="shared" si="8"/>
        <v>3.0104206869934389</v>
      </c>
      <c r="O77" s="8">
        <f t="shared" si="9"/>
        <v>4.3535314550366655</v>
      </c>
      <c r="P77" s="8">
        <f t="shared" si="10"/>
        <v>0</v>
      </c>
    </row>
    <row r="78" spans="1:16">
      <c r="A78" s="36" t="s">
        <v>169</v>
      </c>
      <c r="B78" s="5" t="s">
        <v>76</v>
      </c>
      <c r="C78" s="5">
        <f t="shared" si="11"/>
        <v>12965</v>
      </c>
      <c r="D78">
        <v>12965</v>
      </c>
      <c r="E78">
        <v>9.2999999999999999E-2</v>
      </c>
      <c r="F78" s="1">
        <v>13287</v>
      </c>
      <c r="G78" s="1">
        <v>15000</v>
      </c>
      <c r="H78" s="1">
        <v>13455</v>
      </c>
      <c r="I78" s="1">
        <v>15000</v>
      </c>
      <c r="J78">
        <v>12965</v>
      </c>
      <c r="K78">
        <v>2.1549999999999998</v>
      </c>
      <c r="M78" s="8">
        <f t="shared" si="12"/>
        <v>0</v>
      </c>
      <c r="N78" s="8">
        <f t="shared" si="8"/>
        <v>2.4836097184728114</v>
      </c>
      <c r="O78" s="8">
        <f t="shared" si="9"/>
        <v>3.7794060933281912</v>
      </c>
      <c r="P78" s="8">
        <f t="shared" si="10"/>
        <v>0</v>
      </c>
    </row>
    <row r="79" spans="1:16">
      <c r="A79" s="36" t="s">
        <v>169</v>
      </c>
      <c r="B79" s="5" t="s">
        <v>77</v>
      </c>
      <c r="C79" s="5">
        <f t="shared" si="11"/>
        <v>12965</v>
      </c>
      <c r="D79">
        <v>12965</v>
      </c>
      <c r="E79">
        <v>9.4E-2</v>
      </c>
      <c r="F79" s="1">
        <v>13308</v>
      </c>
      <c r="G79" s="1">
        <v>15000</v>
      </c>
      <c r="H79" s="1">
        <v>13413</v>
      </c>
      <c r="I79" s="1">
        <v>15000</v>
      </c>
      <c r="J79">
        <v>12965</v>
      </c>
      <c r="K79">
        <v>0.64</v>
      </c>
      <c r="M79" s="8">
        <f t="shared" si="12"/>
        <v>0</v>
      </c>
      <c r="N79" s="8">
        <f t="shared" si="8"/>
        <v>2.6455842653297341</v>
      </c>
      <c r="O79" s="8">
        <f t="shared" si="9"/>
        <v>3.4554569996143467</v>
      </c>
      <c r="P79" s="8">
        <f t="shared" si="10"/>
        <v>0</v>
      </c>
    </row>
    <row r="80" spans="1:16">
      <c r="A80" s="36" t="s">
        <v>169</v>
      </c>
      <c r="B80" s="5" t="s">
        <v>78</v>
      </c>
      <c r="C80" s="5">
        <f t="shared" si="11"/>
        <v>13218</v>
      </c>
      <c r="D80">
        <v>13218</v>
      </c>
      <c r="E80">
        <v>9.4E-2</v>
      </c>
      <c r="F80" s="1">
        <v>13489</v>
      </c>
      <c r="G80" s="1">
        <v>15000</v>
      </c>
      <c r="H80" s="1">
        <v>13739</v>
      </c>
      <c r="I80" s="1">
        <v>15000</v>
      </c>
      <c r="J80">
        <v>13218</v>
      </c>
      <c r="K80">
        <v>0.84399999999999997</v>
      </c>
      <c r="M80" s="8">
        <f t="shared" si="12"/>
        <v>0</v>
      </c>
      <c r="N80" s="8">
        <f t="shared" si="8"/>
        <v>2.0502345286730219</v>
      </c>
      <c r="O80" s="8">
        <f t="shared" si="9"/>
        <v>3.9415947949765475</v>
      </c>
      <c r="P80" s="8">
        <f t="shared" si="10"/>
        <v>0</v>
      </c>
    </row>
    <row r="81" spans="1:16">
      <c r="A81" s="36" t="s">
        <v>169</v>
      </c>
      <c r="B81" s="5" t="s">
        <v>79</v>
      </c>
      <c r="C81" s="5">
        <f t="shared" si="11"/>
        <v>13342</v>
      </c>
      <c r="D81">
        <v>13342</v>
      </c>
      <c r="E81">
        <v>6.2E-2</v>
      </c>
      <c r="F81" s="1">
        <v>13673</v>
      </c>
      <c r="G81" s="1">
        <v>15000</v>
      </c>
      <c r="H81" s="1">
        <v>13801</v>
      </c>
      <c r="I81" s="1">
        <v>15000</v>
      </c>
      <c r="J81">
        <v>13342</v>
      </c>
      <c r="K81">
        <v>1.046</v>
      </c>
      <c r="M81" s="8">
        <f t="shared" si="12"/>
        <v>0</v>
      </c>
      <c r="N81" s="8">
        <f t="shared" si="8"/>
        <v>2.4808874231749365</v>
      </c>
      <c r="O81" s="8">
        <f t="shared" si="9"/>
        <v>3.4402638285114673</v>
      </c>
      <c r="P81" s="8">
        <f t="shared" si="10"/>
        <v>0</v>
      </c>
    </row>
    <row r="82" spans="1:16">
      <c r="A82" s="36" t="s">
        <v>170</v>
      </c>
      <c r="B82" s="5" t="s">
        <v>80</v>
      </c>
      <c r="C82" s="5">
        <f t="shared" si="11"/>
        <v>16466</v>
      </c>
      <c r="D82">
        <v>16466</v>
      </c>
      <c r="E82">
        <v>0.11</v>
      </c>
      <c r="F82" s="1">
        <v>16692</v>
      </c>
      <c r="G82" s="1">
        <v>30000</v>
      </c>
      <c r="H82" s="1">
        <v>17054</v>
      </c>
      <c r="I82" s="1">
        <v>30000</v>
      </c>
      <c r="J82">
        <v>16466</v>
      </c>
      <c r="K82">
        <v>0.57800000000000007</v>
      </c>
      <c r="M82" s="8">
        <f t="shared" si="12"/>
        <v>0</v>
      </c>
      <c r="N82" s="8">
        <f t="shared" si="8"/>
        <v>1.3725252034495323</v>
      </c>
      <c r="O82" s="8">
        <f t="shared" si="9"/>
        <v>3.5709947771164825</v>
      </c>
      <c r="P82" s="8">
        <f t="shared" si="10"/>
        <v>0</v>
      </c>
    </row>
    <row r="83" spans="1:16">
      <c r="A83" s="36" t="s">
        <v>170</v>
      </c>
      <c r="B83" s="5" t="s">
        <v>81</v>
      </c>
      <c r="C83" s="5">
        <f t="shared" si="11"/>
        <v>16459</v>
      </c>
      <c r="D83">
        <v>16459</v>
      </c>
      <c r="E83">
        <v>0.11</v>
      </c>
      <c r="F83" s="1">
        <v>16768</v>
      </c>
      <c r="G83" s="1">
        <v>30000</v>
      </c>
      <c r="H83" s="1">
        <v>16956</v>
      </c>
      <c r="I83" s="1">
        <v>30000</v>
      </c>
      <c r="J83">
        <v>16459</v>
      </c>
      <c r="K83">
        <v>1.516</v>
      </c>
      <c r="M83" s="8">
        <f t="shared" si="12"/>
        <v>0</v>
      </c>
      <c r="N83" s="8">
        <f t="shared" si="8"/>
        <v>1.8773923081596695</v>
      </c>
      <c r="O83" s="8">
        <f t="shared" si="9"/>
        <v>3.0196245215383679</v>
      </c>
      <c r="P83" s="8">
        <f t="shared" si="10"/>
        <v>0</v>
      </c>
    </row>
    <row r="84" spans="1:16">
      <c r="A84" s="36" t="s">
        <v>170</v>
      </c>
      <c r="B84" s="5" t="s">
        <v>82</v>
      </c>
      <c r="C84" s="5">
        <f t="shared" si="11"/>
        <v>16367</v>
      </c>
      <c r="D84">
        <v>16367</v>
      </c>
      <c r="E84">
        <v>9.4E-2</v>
      </c>
      <c r="F84" s="1">
        <v>16683</v>
      </c>
      <c r="G84" s="1">
        <v>30000</v>
      </c>
      <c r="H84" s="1">
        <v>16903</v>
      </c>
      <c r="I84" s="1">
        <v>30000</v>
      </c>
      <c r="J84">
        <v>16367</v>
      </c>
      <c r="K84">
        <v>1.5620000000000001</v>
      </c>
      <c r="M84" s="8">
        <f t="shared" si="12"/>
        <v>0</v>
      </c>
      <c r="N84" s="8">
        <f t="shared" si="8"/>
        <v>1.9307142420724628</v>
      </c>
      <c r="O84" s="8">
        <f t="shared" si="9"/>
        <v>3.2748823852874684</v>
      </c>
      <c r="P84" s="8">
        <f t="shared" si="10"/>
        <v>0</v>
      </c>
    </row>
    <row r="85" spans="1:16">
      <c r="A85" s="36" t="s">
        <v>170</v>
      </c>
      <c r="B85" s="5" t="s">
        <v>83</v>
      </c>
      <c r="C85" s="5">
        <f t="shared" si="11"/>
        <v>16480</v>
      </c>
      <c r="D85">
        <v>16480</v>
      </c>
      <c r="E85">
        <v>9.2999999999999999E-2</v>
      </c>
      <c r="F85" s="1">
        <v>16766</v>
      </c>
      <c r="G85" s="1">
        <v>30000</v>
      </c>
      <c r="H85" s="1">
        <v>16989</v>
      </c>
      <c r="I85" s="1">
        <v>30000</v>
      </c>
      <c r="J85">
        <v>16480</v>
      </c>
      <c r="K85">
        <v>4.468</v>
      </c>
      <c r="M85" s="8">
        <f t="shared" si="12"/>
        <v>0</v>
      </c>
      <c r="N85" s="8">
        <f t="shared" si="8"/>
        <v>1.7354368932038833</v>
      </c>
      <c r="O85" s="8">
        <f t="shared" si="9"/>
        <v>3.0885922330097086</v>
      </c>
      <c r="P85" s="8">
        <f t="shared" si="10"/>
        <v>0</v>
      </c>
    </row>
    <row r="86" spans="1:16">
      <c r="A86" s="36" t="s">
        <v>170</v>
      </c>
      <c r="B86" s="5" t="s">
        <v>84</v>
      </c>
      <c r="C86" s="5">
        <f t="shared" si="11"/>
        <v>16301</v>
      </c>
      <c r="D86">
        <v>16301</v>
      </c>
      <c r="E86">
        <v>9.4E-2</v>
      </c>
      <c r="F86" s="1">
        <v>16565</v>
      </c>
      <c r="G86" s="1">
        <v>30000</v>
      </c>
      <c r="H86" s="1">
        <v>16751</v>
      </c>
      <c r="I86" s="1">
        <v>30000</v>
      </c>
      <c r="J86">
        <v>16301</v>
      </c>
      <c r="K86">
        <v>0.75</v>
      </c>
      <c r="M86" s="8">
        <f t="shared" si="12"/>
        <v>0</v>
      </c>
      <c r="N86" s="8">
        <f t="shared" si="8"/>
        <v>1.6195325440157047</v>
      </c>
      <c r="O86" s="8">
        <f t="shared" si="9"/>
        <v>2.7605668363904057</v>
      </c>
      <c r="P86" s="8">
        <f t="shared" si="10"/>
        <v>0</v>
      </c>
    </row>
    <row r="87" spans="1:16">
      <c r="A87" s="36" t="s">
        <v>170</v>
      </c>
      <c r="B87" s="5" t="s">
        <v>85</v>
      </c>
      <c r="C87" s="5">
        <f t="shared" si="11"/>
        <v>16367</v>
      </c>
      <c r="D87">
        <v>16367</v>
      </c>
      <c r="E87">
        <v>7.8E-2</v>
      </c>
      <c r="F87" s="1">
        <v>16591</v>
      </c>
      <c r="G87" s="1">
        <v>30000</v>
      </c>
      <c r="H87" s="1">
        <v>16780</v>
      </c>
      <c r="I87" s="1">
        <v>30000</v>
      </c>
      <c r="J87">
        <v>16367</v>
      </c>
      <c r="K87">
        <v>2.2809999999999997</v>
      </c>
      <c r="M87" s="8">
        <f t="shared" si="12"/>
        <v>0</v>
      </c>
      <c r="N87" s="8">
        <f t="shared" si="8"/>
        <v>1.3686075640007334</v>
      </c>
      <c r="O87" s="8">
        <f t="shared" si="9"/>
        <v>2.5233701961263519</v>
      </c>
      <c r="P87" s="8">
        <f t="shared" si="10"/>
        <v>0</v>
      </c>
    </row>
    <row r="88" spans="1:16">
      <c r="A88" s="36" t="s">
        <v>170</v>
      </c>
      <c r="B88" s="5" t="s">
        <v>86</v>
      </c>
      <c r="C88" s="5">
        <f t="shared" si="11"/>
        <v>16686</v>
      </c>
      <c r="D88">
        <v>16686</v>
      </c>
      <c r="E88">
        <v>9.4E-2</v>
      </c>
      <c r="F88" s="1">
        <v>16931</v>
      </c>
      <c r="G88" s="1">
        <v>30000</v>
      </c>
      <c r="H88" s="1">
        <v>17242</v>
      </c>
      <c r="I88" s="1">
        <v>30000</v>
      </c>
      <c r="J88">
        <v>16686</v>
      </c>
      <c r="K88">
        <v>2.7969999999999997</v>
      </c>
      <c r="M88" s="8">
        <f t="shared" si="12"/>
        <v>0</v>
      </c>
      <c r="N88" s="8">
        <f t="shared" si="8"/>
        <v>1.4682967757401415</v>
      </c>
      <c r="O88" s="8">
        <f t="shared" si="9"/>
        <v>3.3321347237204839</v>
      </c>
      <c r="P88" s="8">
        <f t="shared" si="10"/>
        <v>0</v>
      </c>
    </row>
    <row r="89" spans="1:16">
      <c r="A89" s="36" t="s">
        <v>170</v>
      </c>
      <c r="B89" s="5" t="s">
        <v>87</v>
      </c>
      <c r="C89" s="5">
        <f t="shared" si="11"/>
        <v>16671</v>
      </c>
      <c r="D89">
        <v>16671</v>
      </c>
      <c r="E89">
        <v>9.4E-2</v>
      </c>
      <c r="F89" s="1">
        <v>16882</v>
      </c>
      <c r="G89" s="1">
        <v>30000</v>
      </c>
      <c r="H89" s="1">
        <v>17070</v>
      </c>
      <c r="I89" s="1">
        <v>30000</v>
      </c>
      <c r="J89">
        <v>16671</v>
      </c>
      <c r="K89">
        <v>0.89</v>
      </c>
      <c r="M89" s="8">
        <f t="shared" si="12"/>
        <v>0</v>
      </c>
      <c r="N89" s="8">
        <f t="shared" si="8"/>
        <v>1.2656709255593546</v>
      </c>
      <c r="O89" s="8">
        <f t="shared" si="9"/>
        <v>2.393377721792334</v>
      </c>
      <c r="P89" s="8">
        <f t="shared" si="10"/>
        <v>0</v>
      </c>
    </row>
    <row r="90" spans="1:16">
      <c r="A90" s="36" t="s">
        <v>170</v>
      </c>
      <c r="B90" s="5" t="s">
        <v>88</v>
      </c>
      <c r="C90" s="5">
        <f t="shared" si="11"/>
        <v>16569</v>
      </c>
      <c r="D90">
        <v>16569</v>
      </c>
      <c r="E90">
        <v>9.2999999999999999E-2</v>
      </c>
      <c r="F90" s="1">
        <v>16757</v>
      </c>
      <c r="G90" s="1">
        <v>30000</v>
      </c>
      <c r="H90" s="1">
        <v>17088</v>
      </c>
      <c r="I90" s="1">
        <v>30000</v>
      </c>
      <c r="J90">
        <v>16569</v>
      </c>
      <c r="K90">
        <v>0.96699999999999997</v>
      </c>
      <c r="M90" s="8">
        <f t="shared" si="12"/>
        <v>0</v>
      </c>
      <c r="N90" s="8">
        <f t="shared" si="8"/>
        <v>1.1346490433942904</v>
      </c>
      <c r="O90" s="8">
        <f t="shared" si="9"/>
        <v>3.1323556038384934</v>
      </c>
      <c r="P90" s="8">
        <f t="shared" si="10"/>
        <v>0</v>
      </c>
    </row>
    <row r="91" spans="1:16">
      <c r="A91" s="36" t="s">
        <v>170</v>
      </c>
      <c r="B91" s="5" t="s">
        <v>89</v>
      </c>
      <c r="C91" s="5">
        <f t="shared" si="11"/>
        <v>16612</v>
      </c>
      <c r="D91">
        <v>16612</v>
      </c>
      <c r="E91">
        <v>7.8E-2</v>
      </c>
      <c r="F91" s="1">
        <v>16900</v>
      </c>
      <c r="G91" s="1">
        <v>30000</v>
      </c>
      <c r="H91" s="1">
        <v>17160</v>
      </c>
      <c r="I91" s="1">
        <v>30000</v>
      </c>
      <c r="J91">
        <v>16612</v>
      </c>
      <c r="K91">
        <v>0.624</v>
      </c>
      <c r="M91" s="8">
        <f t="shared" si="12"/>
        <v>0</v>
      </c>
      <c r="N91" s="8">
        <f t="shared" si="8"/>
        <v>1.7336864916927524</v>
      </c>
      <c r="O91" s="8">
        <f t="shared" si="9"/>
        <v>3.298820130026487</v>
      </c>
      <c r="P91" s="8">
        <f t="shared" si="10"/>
        <v>0</v>
      </c>
    </row>
    <row r="92" spans="1:16">
      <c r="A92" s="36" t="s">
        <v>171</v>
      </c>
      <c r="B92" s="5" t="s">
        <v>90</v>
      </c>
      <c r="C92" s="5">
        <f t="shared" si="11"/>
        <v>25061</v>
      </c>
      <c r="D92">
        <v>25062</v>
      </c>
      <c r="E92">
        <v>0.35899999999999999</v>
      </c>
      <c r="F92" s="1">
        <v>26077</v>
      </c>
      <c r="G92" s="1">
        <v>30000</v>
      </c>
      <c r="H92" s="1">
        <v>26750</v>
      </c>
      <c r="I92" s="1">
        <v>30015</v>
      </c>
      <c r="J92">
        <v>25061</v>
      </c>
      <c r="K92">
        <v>9.8740000000000006</v>
      </c>
      <c r="M92" s="8">
        <f t="shared" si="12"/>
        <v>3.9902637564342997E-3</v>
      </c>
      <c r="N92" s="8">
        <f t="shared" si="8"/>
        <v>4.0541079765372485</v>
      </c>
      <c r="O92" s="8">
        <f t="shared" si="9"/>
        <v>6.7395554846175338</v>
      </c>
      <c r="P92" s="8">
        <f t="shared" si="10"/>
        <v>0</v>
      </c>
    </row>
    <row r="93" spans="1:16">
      <c r="A93" s="36" t="s">
        <v>171</v>
      </c>
      <c r="B93" s="5" t="s">
        <v>91</v>
      </c>
      <c r="C93" s="5">
        <f t="shared" si="11"/>
        <v>24988</v>
      </c>
      <c r="D93">
        <v>24991</v>
      </c>
      <c r="E93">
        <v>0.5</v>
      </c>
      <c r="F93" s="1">
        <v>25946</v>
      </c>
      <c r="G93" s="1">
        <v>30000</v>
      </c>
      <c r="H93" s="1">
        <v>26464</v>
      </c>
      <c r="I93" s="1">
        <v>30000</v>
      </c>
      <c r="J93">
        <v>24988</v>
      </c>
      <c r="K93">
        <v>16.125</v>
      </c>
      <c r="M93" s="8">
        <f t="shared" si="12"/>
        <v>1.2005762766127741E-2</v>
      </c>
      <c r="N93" s="8">
        <f t="shared" si="8"/>
        <v>3.833840243316792</v>
      </c>
      <c r="O93" s="8">
        <f t="shared" si="9"/>
        <v>5.9068352809348488</v>
      </c>
      <c r="P93" s="8">
        <f t="shared" si="10"/>
        <v>0</v>
      </c>
    </row>
    <row r="94" spans="1:16">
      <c r="A94" s="36" t="s">
        <v>171</v>
      </c>
      <c r="B94" s="5" t="s">
        <v>92</v>
      </c>
      <c r="C94" s="5">
        <f t="shared" si="11"/>
        <v>25334</v>
      </c>
      <c r="D94">
        <v>25335</v>
      </c>
      <c r="E94">
        <v>0.67200000000000004</v>
      </c>
      <c r="F94" s="1">
        <v>26264</v>
      </c>
      <c r="G94" s="1">
        <v>30000</v>
      </c>
      <c r="H94" s="1">
        <v>26677</v>
      </c>
      <c r="I94" s="1">
        <v>30000</v>
      </c>
      <c r="J94">
        <v>25334</v>
      </c>
      <c r="K94">
        <v>9.5620000000000012</v>
      </c>
      <c r="M94" s="8">
        <f t="shared" si="12"/>
        <v>3.9472645456698511E-3</v>
      </c>
      <c r="N94" s="8">
        <f t="shared" si="8"/>
        <v>3.6709560274729611</v>
      </c>
      <c r="O94" s="8">
        <f t="shared" si="9"/>
        <v>5.30117628483461</v>
      </c>
      <c r="P94" s="8">
        <f t="shared" si="10"/>
        <v>0</v>
      </c>
    </row>
    <row r="95" spans="1:16">
      <c r="A95" s="36" t="s">
        <v>171</v>
      </c>
      <c r="B95" s="5" t="s">
        <v>93</v>
      </c>
      <c r="C95" s="5">
        <f t="shared" si="11"/>
        <v>25263</v>
      </c>
      <c r="D95">
        <v>25263</v>
      </c>
      <c r="E95">
        <v>0.61</v>
      </c>
      <c r="F95" s="1">
        <v>26432</v>
      </c>
      <c r="G95" s="1">
        <v>30000</v>
      </c>
      <c r="H95" s="1">
        <v>26783</v>
      </c>
      <c r="I95" s="1">
        <v>30000</v>
      </c>
      <c r="J95">
        <v>25263</v>
      </c>
      <c r="K95">
        <v>3.0309999999999997</v>
      </c>
      <c r="M95" s="8">
        <f t="shared" si="12"/>
        <v>0</v>
      </c>
      <c r="N95" s="8">
        <f t="shared" si="8"/>
        <v>4.6273205874203382</v>
      </c>
      <c r="O95" s="8">
        <f t="shared" si="9"/>
        <v>6.0167042710683605</v>
      </c>
      <c r="P95" s="8">
        <f t="shared" si="10"/>
        <v>0</v>
      </c>
    </row>
    <row r="96" spans="1:16">
      <c r="A96" s="36" t="s">
        <v>171</v>
      </c>
      <c r="B96" s="5" t="s">
        <v>94</v>
      </c>
      <c r="C96" s="5">
        <f t="shared" si="11"/>
        <v>25126</v>
      </c>
      <c r="D96">
        <v>25126</v>
      </c>
      <c r="E96">
        <v>0.76600000000000001</v>
      </c>
      <c r="F96" s="1">
        <v>26073</v>
      </c>
      <c r="G96" s="1">
        <v>30000</v>
      </c>
      <c r="H96" s="1">
        <v>26392</v>
      </c>
      <c r="I96" s="1">
        <v>30000</v>
      </c>
      <c r="J96">
        <v>25126</v>
      </c>
      <c r="K96">
        <v>2.516</v>
      </c>
      <c r="M96" s="8">
        <f t="shared" si="12"/>
        <v>0</v>
      </c>
      <c r="N96" s="8">
        <f t="shared" si="8"/>
        <v>3.769004218737563</v>
      </c>
      <c r="O96" s="8">
        <f t="shared" si="9"/>
        <v>5.0386054286396558</v>
      </c>
      <c r="P96" s="8">
        <f t="shared" si="10"/>
        <v>0</v>
      </c>
    </row>
    <row r="97" spans="1:16">
      <c r="A97" s="36" t="s">
        <v>171</v>
      </c>
      <c r="B97" s="5" t="s">
        <v>95</v>
      </c>
      <c r="C97" s="5">
        <f t="shared" si="11"/>
        <v>24856</v>
      </c>
      <c r="D97">
        <v>24856</v>
      </c>
      <c r="E97">
        <v>0.5</v>
      </c>
      <c r="F97" s="1">
        <v>25905</v>
      </c>
      <c r="G97" s="1">
        <v>30000</v>
      </c>
      <c r="H97" s="1">
        <v>26303</v>
      </c>
      <c r="I97" s="1">
        <v>30000</v>
      </c>
      <c r="J97">
        <v>24856</v>
      </c>
      <c r="K97">
        <v>1.921</v>
      </c>
      <c r="M97" s="8">
        <f t="shared" si="12"/>
        <v>0</v>
      </c>
      <c r="N97" s="8">
        <f t="shared" si="8"/>
        <v>4.2203089797232058</v>
      </c>
      <c r="O97" s="8">
        <f t="shared" si="9"/>
        <v>5.8215320244608941</v>
      </c>
      <c r="P97" s="8">
        <f t="shared" si="10"/>
        <v>0</v>
      </c>
    </row>
    <row r="98" spans="1:16">
      <c r="A98" s="36" t="s">
        <v>171</v>
      </c>
      <c r="B98" s="5" t="s">
        <v>96</v>
      </c>
      <c r="C98" s="5">
        <f t="shared" si="11"/>
        <v>25316</v>
      </c>
      <c r="D98">
        <v>25323</v>
      </c>
      <c r="E98">
        <v>0.75</v>
      </c>
      <c r="F98" s="1">
        <v>26440</v>
      </c>
      <c r="G98" s="1">
        <v>30000</v>
      </c>
      <c r="H98" s="1">
        <v>26846</v>
      </c>
      <c r="I98" s="1">
        <v>30015</v>
      </c>
      <c r="J98">
        <v>25316</v>
      </c>
      <c r="K98">
        <v>13.75</v>
      </c>
      <c r="M98" s="8">
        <f t="shared" si="12"/>
        <v>2.7650497708958763E-2</v>
      </c>
      <c r="N98" s="8">
        <f t="shared" ref="N98:N121" si="13">(F98-C98)/C98*100</f>
        <v>4.4398799178385211</v>
      </c>
      <c r="O98" s="8">
        <f t="shared" ref="O98:O121" si="14">(H98-C98)/C98*100</f>
        <v>6.0436087849581295</v>
      </c>
      <c r="P98" s="8">
        <f t="shared" ref="P98:P121" si="15">(J98-C98)/C98*100</f>
        <v>0</v>
      </c>
    </row>
    <row r="99" spans="1:16">
      <c r="A99" s="36" t="s">
        <v>171</v>
      </c>
      <c r="B99" s="5" t="s">
        <v>97</v>
      </c>
      <c r="C99" s="5">
        <f t="shared" si="11"/>
        <v>25279</v>
      </c>
      <c r="D99">
        <v>25279</v>
      </c>
      <c r="E99">
        <v>0.39100000000000001</v>
      </c>
      <c r="F99" s="1">
        <v>26341</v>
      </c>
      <c r="G99" s="1">
        <v>30000</v>
      </c>
      <c r="H99" s="1">
        <v>26789</v>
      </c>
      <c r="I99" s="1">
        <v>30000</v>
      </c>
      <c r="J99">
        <v>25279</v>
      </c>
      <c r="K99">
        <v>7.0940000000000003</v>
      </c>
      <c r="M99" s="8">
        <f t="shared" si="12"/>
        <v>0</v>
      </c>
      <c r="N99" s="8">
        <f t="shared" si="13"/>
        <v>4.2011155504569011</v>
      </c>
      <c r="O99" s="8">
        <f t="shared" si="14"/>
        <v>5.9733375529095296</v>
      </c>
      <c r="P99" s="8">
        <f t="shared" si="15"/>
        <v>0</v>
      </c>
    </row>
    <row r="100" spans="1:16">
      <c r="A100" s="36" t="s">
        <v>171</v>
      </c>
      <c r="B100" s="5" t="s">
        <v>98</v>
      </c>
      <c r="C100" s="5">
        <f t="shared" si="11"/>
        <v>24770</v>
      </c>
      <c r="D100">
        <v>24772</v>
      </c>
      <c r="E100">
        <v>0.48499999999999999</v>
      </c>
      <c r="F100" s="1">
        <v>25643</v>
      </c>
      <c r="G100" s="1">
        <v>30000</v>
      </c>
      <c r="H100" s="1">
        <v>26341</v>
      </c>
      <c r="I100" s="1">
        <v>30000</v>
      </c>
      <c r="J100">
        <v>24770</v>
      </c>
      <c r="K100">
        <v>17.484999999999999</v>
      </c>
      <c r="M100" s="8">
        <f t="shared" si="12"/>
        <v>8.0742834073475982E-3</v>
      </c>
      <c r="N100" s="8">
        <f t="shared" si="13"/>
        <v>3.5244247073072263</v>
      </c>
      <c r="O100" s="8">
        <f t="shared" si="14"/>
        <v>6.3423496164715374</v>
      </c>
      <c r="P100" s="8">
        <f t="shared" si="15"/>
        <v>0</v>
      </c>
    </row>
    <row r="101" spans="1:16">
      <c r="A101" s="36" t="s">
        <v>171</v>
      </c>
      <c r="B101" s="5" t="s">
        <v>99</v>
      </c>
      <c r="C101" s="5">
        <f t="shared" si="11"/>
        <v>25060</v>
      </c>
      <c r="D101">
        <v>25063</v>
      </c>
      <c r="E101">
        <v>0.60899999999999999</v>
      </c>
      <c r="F101" s="1">
        <v>26061</v>
      </c>
      <c r="G101" s="1">
        <v>30000</v>
      </c>
      <c r="H101" s="1">
        <v>26541</v>
      </c>
      <c r="I101" s="1">
        <v>30000</v>
      </c>
      <c r="J101">
        <v>25060</v>
      </c>
      <c r="K101">
        <v>3.1240000000000001</v>
      </c>
      <c r="M101" s="8">
        <f t="shared" si="12"/>
        <v>1.1971268954509178E-2</v>
      </c>
      <c r="N101" s="8">
        <f t="shared" si="13"/>
        <v>3.994413407821229</v>
      </c>
      <c r="O101" s="8">
        <f t="shared" si="14"/>
        <v>5.9098164405426976</v>
      </c>
      <c r="P101" s="8">
        <f t="shared" si="15"/>
        <v>0</v>
      </c>
    </row>
    <row r="102" spans="1:16">
      <c r="A102" s="36" t="s">
        <v>172</v>
      </c>
      <c r="B102" s="5" t="s">
        <v>100</v>
      </c>
      <c r="C102" s="5">
        <f t="shared" si="11"/>
        <v>31100</v>
      </c>
      <c r="D102">
        <v>31110</v>
      </c>
      <c r="E102">
        <v>0.5</v>
      </c>
      <c r="F102" s="1">
        <v>31936</v>
      </c>
      <c r="G102" s="1">
        <v>60000</v>
      </c>
      <c r="H102" s="1">
        <v>32343</v>
      </c>
      <c r="I102" s="1">
        <v>60015</v>
      </c>
      <c r="J102">
        <v>31100</v>
      </c>
      <c r="K102">
        <v>6.359</v>
      </c>
      <c r="M102" s="8">
        <f t="shared" si="12"/>
        <v>3.215434083601286E-2</v>
      </c>
      <c r="N102" s="8">
        <f t="shared" si="13"/>
        <v>2.688102893890675</v>
      </c>
      <c r="O102" s="8">
        <f t="shared" si="14"/>
        <v>3.996784565916399</v>
      </c>
      <c r="P102" s="8">
        <f t="shared" si="15"/>
        <v>0</v>
      </c>
    </row>
    <row r="103" spans="1:16">
      <c r="A103" s="36" t="s">
        <v>172</v>
      </c>
      <c r="B103" s="5" t="s">
        <v>101</v>
      </c>
      <c r="C103" s="5">
        <f t="shared" si="11"/>
        <v>31547</v>
      </c>
      <c r="D103">
        <v>31559</v>
      </c>
      <c r="E103">
        <v>0.71899999999999997</v>
      </c>
      <c r="F103" s="1">
        <v>32125</v>
      </c>
      <c r="G103" s="1">
        <v>60000</v>
      </c>
      <c r="H103" s="1">
        <v>32788</v>
      </c>
      <c r="I103" s="1">
        <v>60000</v>
      </c>
      <c r="J103">
        <v>31547</v>
      </c>
      <c r="K103">
        <v>6.2190000000000003</v>
      </c>
      <c r="M103" s="8">
        <f t="shared" si="12"/>
        <v>3.8038482264557645E-2</v>
      </c>
      <c r="N103" s="8">
        <f t="shared" si="13"/>
        <v>1.83218689574286</v>
      </c>
      <c r="O103" s="8">
        <f t="shared" si="14"/>
        <v>3.9338130408596697</v>
      </c>
      <c r="P103" s="8">
        <f t="shared" si="15"/>
        <v>0</v>
      </c>
    </row>
    <row r="104" spans="1:16">
      <c r="A104" s="36" t="s">
        <v>172</v>
      </c>
      <c r="B104" s="5" t="s">
        <v>102</v>
      </c>
      <c r="C104" s="5">
        <f t="shared" si="11"/>
        <v>31147</v>
      </c>
      <c r="D104">
        <v>31154</v>
      </c>
      <c r="E104">
        <v>0.59299999999999997</v>
      </c>
      <c r="F104" s="1">
        <v>32155</v>
      </c>
      <c r="G104" s="1">
        <v>60000</v>
      </c>
      <c r="H104" s="1">
        <v>32531</v>
      </c>
      <c r="I104" s="1">
        <v>60000</v>
      </c>
      <c r="J104">
        <v>31147</v>
      </c>
      <c r="K104">
        <v>6.2489999999999997</v>
      </c>
      <c r="M104" s="8">
        <f t="shared" si="12"/>
        <v>2.2474074549715863E-2</v>
      </c>
      <c r="N104" s="8">
        <f t="shared" si="13"/>
        <v>3.2362667351590844</v>
      </c>
      <c r="O104" s="8">
        <f t="shared" si="14"/>
        <v>4.4434455966866793</v>
      </c>
      <c r="P104" s="8">
        <f t="shared" si="15"/>
        <v>0</v>
      </c>
    </row>
    <row r="105" spans="1:16">
      <c r="A105" s="36" t="s">
        <v>172</v>
      </c>
      <c r="B105" s="5" t="s">
        <v>103</v>
      </c>
      <c r="C105" s="5">
        <f t="shared" si="11"/>
        <v>31323</v>
      </c>
      <c r="D105">
        <v>31335</v>
      </c>
      <c r="E105">
        <v>0.54700000000000004</v>
      </c>
      <c r="F105" s="1">
        <v>32002</v>
      </c>
      <c r="G105" s="1">
        <v>60000</v>
      </c>
      <c r="H105" s="1">
        <v>32756</v>
      </c>
      <c r="I105" s="1">
        <v>60000</v>
      </c>
      <c r="J105">
        <v>31323</v>
      </c>
      <c r="K105">
        <v>20.765000000000001</v>
      </c>
      <c r="M105" s="8">
        <f t="shared" si="12"/>
        <v>3.8310506656450534E-2</v>
      </c>
      <c r="N105" s="8">
        <f t="shared" si="13"/>
        <v>2.1677361683108258</v>
      </c>
      <c r="O105" s="8">
        <f t="shared" si="14"/>
        <v>4.5749130032244683</v>
      </c>
      <c r="P105" s="8">
        <f t="shared" si="15"/>
        <v>0</v>
      </c>
    </row>
    <row r="106" spans="1:16">
      <c r="A106" s="36" t="s">
        <v>172</v>
      </c>
      <c r="B106" s="5" t="s">
        <v>104</v>
      </c>
      <c r="C106" s="5">
        <f t="shared" si="11"/>
        <v>31260</v>
      </c>
      <c r="D106">
        <v>31288</v>
      </c>
      <c r="E106">
        <v>0.67200000000000004</v>
      </c>
      <c r="F106" s="1">
        <v>31999</v>
      </c>
      <c r="G106" s="1">
        <v>60000</v>
      </c>
      <c r="H106" s="1">
        <v>32670</v>
      </c>
      <c r="I106" s="1">
        <v>60000</v>
      </c>
      <c r="J106">
        <v>31260</v>
      </c>
      <c r="K106">
        <v>7.375</v>
      </c>
      <c r="M106" s="8">
        <f t="shared" si="12"/>
        <v>8.9571337172104928E-2</v>
      </c>
      <c r="N106" s="8">
        <f t="shared" si="13"/>
        <v>2.3640435060780547</v>
      </c>
      <c r="O106" s="8">
        <f t="shared" si="14"/>
        <v>4.5105566218809985</v>
      </c>
      <c r="P106" s="8">
        <f t="shared" si="15"/>
        <v>0</v>
      </c>
    </row>
    <row r="107" spans="1:16">
      <c r="A107" s="36" t="s">
        <v>172</v>
      </c>
      <c r="B107" s="5" t="s">
        <v>105</v>
      </c>
      <c r="C107" s="5">
        <f t="shared" si="11"/>
        <v>31397</v>
      </c>
      <c r="D107">
        <v>31424</v>
      </c>
      <c r="E107">
        <v>0.95299999999999996</v>
      </c>
      <c r="F107" s="1">
        <v>32292</v>
      </c>
      <c r="G107" s="1">
        <v>60000</v>
      </c>
      <c r="H107" s="1">
        <v>32687</v>
      </c>
      <c r="I107" s="1">
        <v>60016</v>
      </c>
      <c r="J107">
        <v>31397</v>
      </c>
      <c r="K107">
        <v>20.483999999999998</v>
      </c>
      <c r="M107" s="8">
        <f t="shared" si="12"/>
        <v>8.5995477274898868E-2</v>
      </c>
      <c r="N107" s="8">
        <f t="shared" si="13"/>
        <v>2.8505908207790553</v>
      </c>
      <c r="O107" s="8">
        <f t="shared" si="14"/>
        <v>4.1086728031340574</v>
      </c>
      <c r="P107" s="8">
        <f t="shared" si="15"/>
        <v>0</v>
      </c>
    </row>
    <row r="108" spans="1:16">
      <c r="A108" s="36" t="s">
        <v>172</v>
      </c>
      <c r="B108" s="5" t="s">
        <v>106</v>
      </c>
      <c r="C108" s="5">
        <f t="shared" si="11"/>
        <v>31594</v>
      </c>
      <c r="D108">
        <v>31611</v>
      </c>
      <c r="E108">
        <v>0.65600000000000003</v>
      </c>
      <c r="F108" s="1">
        <v>32255</v>
      </c>
      <c r="G108" s="1">
        <v>60000</v>
      </c>
      <c r="H108" s="1">
        <v>32794</v>
      </c>
      <c r="I108" s="1">
        <v>60000</v>
      </c>
      <c r="J108">
        <v>31594</v>
      </c>
      <c r="K108">
        <v>10.218</v>
      </c>
      <c r="M108" s="8">
        <f t="shared" si="12"/>
        <v>5.3807685003481667E-2</v>
      </c>
      <c r="N108" s="8">
        <f t="shared" si="13"/>
        <v>2.0921693992530228</v>
      </c>
      <c r="O108" s="8">
        <f t="shared" si="14"/>
        <v>3.7981895296575301</v>
      </c>
      <c r="P108" s="8">
        <f t="shared" si="15"/>
        <v>0</v>
      </c>
    </row>
    <row r="109" spans="1:16">
      <c r="A109" s="36" t="s">
        <v>172</v>
      </c>
      <c r="B109" s="5" t="s">
        <v>107</v>
      </c>
      <c r="C109" s="5">
        <f t="shared" si="11"/>
        <v>31380</v>
      </c>
      <c r="D109">
        <v>31385</v>
      </c>
      <c r="E109">
        <v>0.438</v>
      </c>
      <c r="F109" s="1">
        <v>32088</v>
      </c>
      <c r="G109" s="1">
        <v>60000</v>
      </c>
      <c r="H109" s="1">
        <v>32814</v>
      </c>
      <c r="I109" s="1">
        <v>60015</v>
      </c>
      <c r="J109">
        <v>31380</v>
      </c>
      <c r="K109">
        <v>6.6719999999999997</v>
      </c>
      <c r="M109" s="8">
        <f t="shared" si="12"/>
        <v>1.5933715742511154E-2</v>
      </c>
      <c r="N109" s="8">
        <f t="shared" si="13"/>
        <v>2.2562141491395793</v>
      </c>
      <c r="O109" s="8">
        <f t="shared" si="14"/>
        <v>4.5697896749521991</v>
      </c>
      <c r="P109" s="8">
        <f t="shared" si="15"/>
        <v>0</v>
      </c>
    </row>
    <row r="110" spans="1:16">
      <c r="A110" s="36" t="s">
        <v>172</v>
      </c>
      <c r="B110" s="5" t="s">
        <v>108</v>
      </c>
      <c r="C110" s="5">
        <f t="shared" si="11"/>
        <v>31424</v>
      </c>
      <c r="D110">
        <v>31487</v>
      </c>
      <c r="E110">
        <v>0.93700000000000006</v>
      </c>
      <c r="F110" s="1">
        <v>32116</v>
      </c>
      <c r="G110" s="1">
        <v>60000</v>
      </c>
      <c r="H110" s="1">
        <v>32582</v>
      </c>
      <c r="I110" s="1">
        <v>60000</v>
      </c>
      <c r="J110">
        <v>31424</v>
      </c>
      <c r="K110">
        <v>10.404999999999999</v>
      </c>
      <c r="M110" s="8">
        <f t="shared" si="12"/>
        <v>0.20048370672097762</v>
      </c>
      <c r="N110" s="8">
        <f t="shared" si="13"/>
        <v>2.2021384928716903</v>
      </c>
      <c r="O110" s="8">
        <f t="shared" si="14"/>
        <v>3.6850814663951117</v>
      </c>
      <c r="P110" s="8">
        <f t="shared" si="15"/>
        <v>0</v>
      </c>
    </row>
    <row r="111" spans="1:16">
      <c r="A111" s="36" t="s">
        <v>172</v>
      </c>
      <c r="B111" s="5" t="s">
        <v>109</v>
      </c>
      <c r="C111" s="5">
        <f t="shared" si="11"/>
        <v>31230</v>
      </c>
      <c r="D111">
        <v>31233</v>
      </c>
      <c r="E111">
        <v>0.53100000000000003</v>
      </c>
      <c r="F111" s="1">
        <v>31883</v>
      </c>
      <c r="G111" s="1">
        <v>60000</v>
      </c>
      <c r="H111" s="1">
        <v>32507</v>
      </c>
      <c r="I111" s="1">
        <v>60016</v>
      </c>
      <c r="J111">
        <v>31230</v>
      </c>
      <c r="K111">
        <v>6.827</v>
      </c>
      <c r="M111" s="8">
        <f t="shared" si="12"/>
        <v>9.6061479346781949E-3</v>
      </c>
      <c r="N111" s="8">
        <f t="shared" si="13"/>
        <v>2.0909382004482868</v>
      </c>
      <c r="O111" s="8">
        <f t="shared" si="14"/>
        <v>4.0890169708613513</v>
      </c>
      <c r="P111" s="8">
        <f t="shared" si="15"/>
        <v>0</v>
      </c>
    </row>
    <row r="112" spans="1:16" ht="16" thickBot="1">
      <c r="A112" s="37" t="s">
        <v>173</v>
      </c>
      <c r="B112" s="5" t="s">
        <v>110</v>
      </c>
      <c r="C112" s="5">
        <f t="shared" si="11"/>
        <v>74374</v>
      </c>
      <c r="D112">
        <v>74404</v>
      </c>
      <c r="E112">
        <v>7.468</v>
      </c>
      <c r="F112" s="1">
        <v>77540</v>
      </c>
      <c r="G112" s="1">
        <v>150000</v>
      </c>
      <c r="H112" s="1">
        <v>78204</v>
      </c>
      <c r="I112" s="1">
        <v>150047</v>
      </c>
      <c r="J112">
        <v>74374</v>
      </c>
      <c r="K112">
        <v>120.06100000000001</v>
      </c>
      <c r="M112" s="8">
        <f t="shared" si="12"/>
        <v>4.0336676795654398E-2</v>
      </c>
      <c r="N112" s="8">
        <f t="shared" si="13"/>
        <v>4.2568639578347272</v>
      </c>
      <c r="O112" s="8">
        <f t="shared" si="14"/>
        <v>5.1496490709118774</v>
      </c>
      <c r="P112" s="8">
        <f t="shared" si="15"/>
        <v>0</v>
      </c>
    </row>
    <row r="113" spans="1:16" ht="16" thickBot="1">
      <c r="A113" s="37" t="s">
        <v>173</v>
      </c>
      <c r="B113" s="5" t="s">
        <v>111</v>
      </c>
      <c r="C113" s="5">
        <f t="shared" si="11"/>
        <v>75092</v>
      </c>
      <c r="D113">
        <v>75300</v>
      </c>
      <c r="E113">
        <v>17.719000000000001</v>
      </c>
      <c r="F113" s="1">
        <v>78170</v>
      </c>
      <c r="G113" s="1">
        <v>150000</v>
      </c>
      <c r="H113" s="1">
        <v>78797</v>
      </c>
      <c r="I113" s="1">
        <v>150110</v>
      </c>
      <c r="J113">
        <v>75092</v>
      </c>
      <c r="K113">
        <v>124.98400000000001</v>
      </c>
      <c r="M113" s="8">
        <f t="shared" si="12"/>
        <v>0.27699355457305702</v>
      </c>
      <c r="N113" s="8">
        <f t="shared" si="13"/>
        <v>4.0989719277686039</v>
      </c>
      <c r="O113" s="8">
        <f t="shared" si="14"/>
        <v>4.9339476908325786</v>
      </c>
      <c r="P113" s="8">
        <f t="shared" si="15"/>
        <v>0</v>
      </c>
    </row>
    <row r="114" spans="1:16" ht="16" thickBot="1">
      <c r="A114" s="37" t="s">
        <v>173</v>
      </c>
      <c r="B114" s="5" t="s">
        <v>112</v>
      </c>
      <c r="C114" s="5">
        <f t="shared" si="11"/>
        <v>74252</v>
      </c>
      <c r="D114">
        <v>74449</v>
      </c>
      <c r="E114">
        <v>11.843999999999999</v>
      </c>
      <c r="F114" s="1">
        <v>77183</v>
      </c>
      <c r="G114" s="1">
        <v>150000</v>
      </c>
      <c r="H114" s="1">
        <v>78336</v>
      </c>
      <c r="I114" s="1">
        <v>150015</v>
      </c>
      <c r="J114">
        <v>74252</v>
      </c>
      <c r="K114">
        <v>319.43799999999999</v>
      </c>
      <c r="M114" s="8">
        <f t="shared" si="12"/>
        <v>0.26531271884932389</v>
      </c>
      <c r="N114" s="8">
        <f t="shared" si="13"/>
        <v>3.9473684210526314</v>
      </c>
      <c r="O114" s="8">
        <f t="shared" si="14"/>
        <v>5.5001885471098424</v>
      </c>
      <c r="P114" s="8">
        <f t="shared" si="15"/>
        <v>0</v>
      </c>
    </row>
    <row r="115" spans="1:16" ht="16" thickBot="1">
      <c r="A115" s="37" t="s">
        <v>173</v>
      </c>
      <c r="B115" s="5" t="s">
        <v>113</v>
      </c>
      <c r="C115" s="5">
        <f t="shared" si="11"/>
        <v>74839</v>
      </c>
      <c r="D115">
        <v>74886</v>
      </c>
      <c r="E115">
        <v>7.0620000000000003</v>
      </c>
      <c r="F115" s="1">
        <v>77898</v>
      </c>
      <c r="G115" s="1">
        <v>150000</v>
      </c>
      <c r="H115" s="1">
        <v>78916</v>
      </c>
      <c r="I115" s="1">
        <v>150000</v>
      </c>
      <c r="J115">
        <v>74839</v>
      </c>
      <c r="K115">
        <v>119.312</v>
      </c>
      <c r="M115" s="8">
        <f t="shared" si="12"/>
        <v>6.2801480511498017E-2</v>
      </c>
      <c r="N115" s="8">
        <f t="shared" si="13"/>
        <v>4.0874410400994137</v>
      </c>
      <c r="O115" s="8">
        <f t="shared" si="14"/>
        <v>5.4476943839442002</v>
      </c>
      <c r="P115" s="8">
        <f t="shared" si="15"/>
        <v>0</v>
      </c>
    </row>
    <row r="116" spans="1:16" ht="16" thickBot="1">
      <c r="A116" s="37" t="s">
        <v>173</v>
      </c>
      <c r="B116" s="5" t="s">
        <v>114</v>
      </c>
      <c r="C116" s="5">
        <f t="shared" si="11"/>
        <v>74600</v>
      </c>
      <c r="D116">
        <v>74625</v>
      </c>
      <c r="E116">
        <v>6.25</v>
      </c>
      <c r="F116" s="1">
        <v>77698</v>
      </c>
      <c r="G116" s="1">
        <v>150000</v>
      </c>
      <c r="H116" s="1">
        <v>78494</v>
      </c>
      <c r="I116" s="1">
        <v>150156</v>
      </c>
      <c r="J116">
        <v>74600</v>
      </c>
      <c r="K116">
        <v>18.125</v>
      </c>
      <c r="M116" s="8">
        <f t="shared" si="12"/>
        <v>3.351206434316354E-2</v>
      </c>
      <c r="N116" s="8">
        <f t="shared" si="13"/>
        <v>4.1528150134048261</v>
      </c>
      <c r="O116" s="8">
        <f t="shared" si="14"/>
        <v>5.2198391420911534</v>
      </c>
      <c r="P116" s="8">
        <f t="shared" si="15"/>
        <v>0</v>
      </c>
    </row>
    <row r="117" spans="1:16" ht="16" thickBot="1">
      <c r="A117" s="37" t="s">
        <v>173</v>
      </c>
      <c r="B117" s="5" t="s">
        <v>115</v>
      </c>
      <c r="C117" s="5">
        <f t="shared" si="11"/>
        <v>74898</v>
      </c>
      <c r="D117">
        <v>75025</v>
      </c>
      <c r="E117">
        <v>9.9689999999999994</v>
      </c>
      <c r="F117" s="1">
        <v>78082</v>
      </c>
      <c r="G117" s="1">
        <v>150000</v>
      </c>
      <c r="H117" s="1">
        <v>78728</v>
      </c>
      <c r="I117" s="1">
        <v>150250</v>
      </c>
      <c r="J117">
        <v>74898</v>
      </c>
      <c r="K117">
        <v>67.233999999999995</v>
      </c>
      <c r="M117" s="8">
        <f t="shared" si="12"/>
        <v>0.16956394029213062</v>
      </c>
      <c r="N117" s="8">
        <f t="shared" si="13"/>
        <v>4.2511148495286921</v>
      </c>
      <c r="O117" s="8">
        <f t="shared" si="14"/>
        <v>5.1136211914870886</v>
      </c>
      <c r="P117" s="8">
        <f t="shared" si="15"/>
        <v>0</v>
      </c>
    </row>
    <row r="118" spans="1:16" ht="16" thickBot="1">
      <c r="A118" s="37" t="s">
        <v>173</v>
      </c>
      <c r="B118" s="5" t="s">
        <v>116</v>
      </c>
      <c r="C118" s="5">
        <f t="shared" si="11"/>
        <v>74770</v>
      </c>
      <c r="D118">
        <v>74887</v>
      </c>
      <c r="E118">
        <v>12.484</v>
      </c>
      <c r="F118" s="1">
        <v>77541</v>
      </c>
      <c r="G118" s="1">
        <v>150000</v>
      </c>
      <c r="H118" s="1">
        <v>78530</v>
      </c>
      <c r="I118" s="1">
        <v>150109</v>
      </c>
      <c r="J118">
        <v>74770</v>
      </c>
      <c r="K118">
        <v>169.499</v>
      </c>
      <c r="M118" s="8">
        <f t="shared" si="12"/>
        <v>0.15647987160625917</v>
      </c>
      <c r="N118" s="8">
        <f t="shared" si="13"/>
        <v>3.7060318309482412</v>
      </c>
      <c r="O118" s="8">
        <f t="shared" si="14"/>
        <v>5.0287548482011504</v>
      </c>
      <c r="P118" s="8">
        <f t="shared" si="15"/>
        <v>0</v>
      </c>
    </row>
    <row r="119" spans="1:16" ht="16" thickBot="1">
      <c r="A119" s="37" t="s">
        <v>173</v>
      </c>
      <c r="B119" s="5" t="s">
        <v>117</v>
      </c>
      <c r="C119" s="5">
        <f t="shared" si="11"/>
        <v>74884</v>
      </c>
      <c r="D119">
        <v>74943</v>
      </c>
      <c r="E119">
        <v>7.7959999999999994</v>
      </c>
      <c r="F119" s="1">
        <v>77772</v>
      </c>
      <c r="G119" s="1">
        <v>150000</v>
      </c>
      <c r="H119" s="1">
        <v>78905</v>
      </c>
      <c r="I119" s="1">
        <v>150218</v>
      </c>
      <c r="J119">
        <v>74884</v>
      </c>
      <c r="K119">
        <v>54.091999999999999</v>
      </c>
      <c r="M119" s="8">
        <f t="shared" si="12"/>
        <v>7.8788526253939437E-2</v>
      </c>
      <c r="N119" s="8">
        <f t="shared" si="13"/>
        <v>3.8566315901928312</v>
      </c>
      <c r="O119" s="8">
        <f t="shared" si="14"/>
        <v>5.3696383740184821</v>
      </c>
      <c r="P119" s="8">
        <f t="shared" si="15"/>
        <v>0</v>
      </c>
    </row>
    <row r="120" spans="1:16" ht="16" thickBot="1">
      <c r="A120" s="37" t="s">
        <v>173</v>
      </c>
      <c r="B120" s="5" t="s">
        <v>118</v>
      </c>
      <c r="C120" s="5">
        <f t="shared" si="11"/>
        <v>74515</v>
      </c>
      <c r="D120">
        <v>74563</v>
      </c>
      <c r="E120">
        <v>7.0780000000000003</v>
      </c>
      <c r="F120" s="1">
        <v>77571</v>
      </c>
      <c r="G120" s="1">
        <v>150000</v>
      </c>
      <c r="H120" s="1">
        <v>78585</v>
      </c>
      <c r="I120" s="1">
        <v>150063</v>
      </c>
      <c r="J120">
        <v>74515</v>
      </c>
      <c r="K120">
        <v>269.57799999999997</v>
      </c>
      <c r="M120" s="8">
        <f t="shared" si="12"/>
        <v>6.4416560424075689E-2</v>
      </c>
      <c r="N120" s="8">
        <f t="shared" si="13"/>
        <v>4.1011876803328189</v>
      </c>
      <c r="O120" s="8">
        <f t="shared" si="14"/>
        <v>5.4619875192914176</v>
      </c>
      <c r="P120" s="8">
        <f t="shared" si="15"/>
        <v>0</v>
      </c>
    </row>
    <row r="121" spans="1:16" ht="16" thickBot="1">
      <c r="A121" s="37" t="s">
        <v>173</v>
      </c>
      <c r="B121" s="5" t="s">
        <v>119</v>
      </c>
      <c r="C121" s="5">
        <f t="shared" si="11"/>
        <v>74423</v>
      </c>
      <c r="D121">
        <v>74545</v>
      </c>
      <c r="E121">
        <v>9.234</v>
      </c>
      <c r="F121" s="1">
        <v>77450</v>
      </c>
      <c r="G121" s="1">
        <v>150000</v>
      </c>
      <c r="H121" s="1">
        <v>78734</v>
      </c>
      <c r="I121" s="1">
        <v>150093</v>
      </c>
      <c r="J121">
        <v>74423</v>
      </c>
      <c r="K121">
        <v>72.686999999999998</v>
      </c>
      <c r="M121" s="8">
        <f t="shared" si="12"/>
        <v>0.16392781801324857</v>
      </c>
      <c r="N121" s="8">
        <f t="shared" si="13"/>
        <v>4.0672910256237991</v>
      </c>
      <c r="O121" s="8">
        <f t="shared" si="14"/>
        <v>5.7925641266812677</v>
      </c>
      <c r="P121" s="8">
        <f t="shared" si="15"/>
        <v>0</v>
      </c>
    </row>
    <row r="122" spans="1:16">
      <c r="A122" s="35"/>
      <c r="B122" s="6"/>
      <c r="C122" s="5"/>
      <c r="D122" s="5"/>
      <c r="E122" s="5"/>
      <c r="F122" s="1"/>
      <c r="G122" s="1"/>
      <c r="H122" s="1"/>
      <c r="I122" s="1"/>
      <c r="J122" s="1"/>
    </row>
    <row r="123" spans="1:16" s="10" customFormat="1" ht="30.75" customHeight="1" thickBot="1">
      <c r="A123" s="43"/>
      <c r="B123" s="13"/>
      <c r="C123" s="13" t="s">
        <v>294</v>
      </c>
      <c r="D123" s="13" t="s">
        <v>321</v>
      </c>
      <c r="E123" s="13" t="s">
        <v>296</v>
      </c>
      <c r="F123" s="13" t="s">
        <v>303</v>
      </c>
      <c r="G123" s="13" t="s">
        <v>295</v>
      </c>
      <c r="H123" s="9" t="s">
        <v>302</v>
      </c>
      <c r="I123" s="13" t="s">
        <v>295</v>
      </c>
      <c r="J123" s="13" t="s">
        <v>301</v>
      </c>
      <c r="K123" s="13" t="s">
        <v>296</v>
      </c>
      <c r="M123" s="13" t="s">
        <v>321</v>
      </c>
      <c r="N123" s="13" t="s">
        <v>155</v>
      </c>
      <c r="O123" s="13" t="s">
        <v>300</v>
      </c>
      <c r="P123" s="13" t="s">
        <v>245</v>
      </c>
    </row>
    <row r="124" spans="1:16">
      <c r="A124" s="38" t="s">
        <v>264</v>
      </c>
      <c r="B124" s="44"/>
      <c r="C124" s="26">
        <f>AVERAGEIFS(C$2:C$121,$A$2:$A$121,$A124)</f>
        <v>2367</v>
      </c>
      <c r="D124" s="26">
        <f>AVERAGEIFS(D$2:D$121,$A$2:$A$121,$A124)</f>
        <v>2367</v>
      </c>
      <c r="E124" s="26">
        <f>AVERAGEIFS(E$2:E$121,$A$2:$A$121,$A124)</f>
        <v>6.1999999999999998E-3</v>
      </c>
      <c r="F124" s="26">
        <f>AVERAGEIFS(F$2:F$121,$A$2:$A$121,$A124)</f>
        <v>2380.6999999999998</v>
      </c>
      <c r="G124" s="26">
        <f>AVERAGEIFS(G$2:G$121,$A$2:$A$121,$A124)/1000</f>
        <v>1.5</v>
      </c>
      <c r="H124" s="26">
        <f>AVERAGEIFS(H$2:H$121,$A$2:$A$121,$A124)</f>
        <v>2369.1999999999998</v>
      </c>
      <c r="I124" s="26">
        <f>AVERAGEIFS(I$2:I$121,$A$2:$A$121,$A124)/1000</f>
        <v>1.5</v>
      </c>
      <c r="J124" s="26">
        <f>AVERAGEIFS(J$2:J$121,$A$2:$A$121,$A124)</f>
        <v>2367</v>
      </c>
      <c r="K124" s="26">
        <f>AVERAGEIFS(K$2:K$121,$A$2:$A$121,$A124)</f>
        <v>0.1024</v>
      </c>
      <c r="M124" s="27">
        <f>AVERAGEIFS(M$2:M$121,$A$2:$A$121,$A124)</f>
        <v>0</v>
      </c>
      <c r="N124" s="27">
        <f>AVERAGEIFS(N$2:N$121,$A$2:$A$121,$A124)</f>
        <v>0.57874603983939132</v>
      </c>
      <c r="O124" s="27">
        <f>AVERAGEIFS(O$2:O$121,$A$2:$A$121,$A124)</f>
        <v>9.2617610428515906E-2</v>
      </c>
      <c r="P124" s="27">
        <f>AVERAGEIFS(P$2:P$121,$A$2:$A$121,$A124)</f>
        <v>0</v>
      </c>
    </row>
    <row r="125" spans="1:16">
      <c r="A125" s="39" t="s">
        <v>266</v>
      </c>
      <c r="B125" s="44"/>
      <c r="C125" s="26">
        <f t="shared" ref="C125:P135" si="16">AVERAGEIFS(C$2:C$121,$A$2:$A$121,$A125)</f>
        <v>3047.7</v>
      </c>
      <c r="D125" s="26">
        <f t="shared" si="16"/>
        <v>3047.7</v>
      </c>
      <c r="E125" s="26">
        <f t="shared" si="16"/>
        <v>7.7000000000000002E-3</v>
      </c>
      <c r="F125" s="26">
        <f t="shared" si="16"/>
        <v>3056</v>
      </c>
      <c r="G125" s="26">
        <f t="shared" ref="G125:I135" si="17">AVERAGEIFS(G$2:G$121,$A$2:$A$121,$A125)/1000</f>
        <v>3</v>
      </c>
      <c r="H125" s="26">
        <f t="shared" si="16"/>
        <v>3048</v>
      </c>
      <c r="I125" s="26">
        <f t="shared" si="17"/>
        <v>3</v>
      </c>
      <c r="J125" s="26">
        <f t="shared" si="16"/>
        <v>3047.7</v>
      </c>
      <c r="K125" s="26">
        <f t="shared" si="16"/>
        <v>0.1431</v>
      </c>
      <c r="M125" s="27">
        <f t="shared" ref="M125:M135" si="18">AVERAGEIFS(M$2:M$121,$A$2:$A$121,$A125)</f>
        <v>0</v>
      </c>
      <c r="N125" s="27">
        <f t="shared" si="16"/>
        <v>0.27170555734299928</v>
      </c>
      <c r="O125" s="27">
        <f t="shared" si="16"/>
        <v>9.4382529928883109E-3</v>
      </c>
      <c r="P125" s="27">
        <f t="shared" si="16"/>
        <v>0</v>
      </c>
    </row>
    <row r="126" spans="1:16">
      <c r="A126" s="39" t="s">
        <v>267</v>
      </c>
      <c r="B126" s="44"/>
      <c r="C126" s="26">
        <f t="shared" si="16"/>
        <v>4117.7</v>
      </c>
      <c r="D126" s="26">
        <f t="shared" si="16"/>
        <v>4117.7</v>
      </c>
      <c r="E126" s="26">
        <f t="shared" si="16"/>
        <v>1.0699999999999999E-2</v>
      </c>
      <c r="F126" s="26">
        <f t="shared" si="16"/>
        <v>4127.8</v>
      </c>
      <c r="G126" s="26">
        <f t="shared" si="17"/>
        <v>6</v>
      </c>
      <c r="H126" s="26">
        <f t="shared" si="16"/>
        <v>4118.3999999999996</v>
      </c>
      <c r="I126" s="26">
        <f t="shared" si="17"/>
        <v>6</v>
      </c>
      <c r="J126" s="26">
        <f t="shared" si="16"/>
        <v>4117.7</v>
      </c>
      <c r="K126" s="26">
        <f t="shared" si="16"/>
        <v>0.16960000000000003</v>
      </c>
      <c r="M126" s="27">
        <f t="shared" si="18"/>
        <v>0</v>
      </c>
      <c r="N126" s="27">
        <f t="shared" si="16"/>
        <v>0.24273391580054512</v>
      </c>
      <c r="O126" s="27">
        <f t="shared" si="16"/>
        <v>1.6744367299585283E-2</v>
      </c>
      <c r="P126" s="27">
        <f t="shared" si="16"/>
        <v>0</v>
      </c>
    </row>
    <row r="127" spans="1:16">
      <c r="A127" s="39" t="s">
        <v>268</v>
      </c>
      <c r="B127" s="44"/>
      <c r="C127" s="26">
        <f t="shared" si="16"/>
        <v>5393.6</v>
      </c>
      <c r="D127" s="26">
        <f t="shared" si="16"/>
        <v>5393.8</v>
      </c>
      <c r="E127" s="26">
        <f t="shared" si="16"/>
        <v>2.9500000000000005E-2</v>
      </c>
      <c r="F127" s="26">
        <f t="shared" si="16"/>
        <v>5509.7</v>
      </c>
      <c r="G127" s="26">
        <f t="shared" si="17"/>
        <v>3.75</v>
      </c>
      <c r="H127" s="26">
        <f t="shared" si="16"/>
        <v>5545.4</v>
      </c>
      <c r="I127" s="26">
        <f t="shared" si="17"/>
        <v>3.75</v>
      </c>
      <c r="J127" s="26">
        <f t="shared" si="16"/>
        <v>5393.6</v>
      </c>
      <c r="K127" s="26">
        <f t="shared" si="16"/>
        <v>0.41660000000000003</v>
      </c>
      <c r="M127" s="27">
        <f t="shared" si="18"/>
        <v>3.6665996865275718E-3</v>
      </c>
      <c r="N127" s="27">
        <f t="shared" si="16"/>
        <v>2.1575657437629836</v>
      </c>
      <c r="O127" s="27">
        <f t="shared" si="16"/>
        <v>2.8174788262908614</v>
      </c>
      <c r="P127" s="27">
        <f t="shared" si="16"/>
        <v>0</v>
      </c>
    </row>
    <row r="128" spans="1:16">
      <c r="A128" s="39" t="s">
        <v>269</v>
      </c>
      <c r="B128" s="44"/>
      <c r="C128" s="26">
        <f t="shared" si="16"/>
        <v>6905.4</v>
      </c>
      <c r="D128" s="26">
        <f t="shared" si="16"/>
        <v>6905.4</v>
      </c>
      <c r="E128" s="26">
        <f t="shared" si="16"/>
        <v>4.07E-2</v>
      </c>
      <c r="F128" s="26">
        <f t="shared" si="16"/>
        <v>6995.6</v>
      </c>
      <c r="G128" s="26">
        <f t="shared" si="17"/>
        <v>7.5</v>
      </c>
      <c r="H128" s="26">
        <f t="shared" si="16"/>
        <v>7032.3</v>
      </c>
      <c r="I128" s="26">
        <f t="shared" si="17"/>
        <v>7.5</v>
      </c>
      <c r="J128" s="26">
        <f t="shared" si="16"/>
        <v>6905.4</v>
      </c>
      <c r="K128" s="26">
        <f t="shared" si="16"/>
        <v>0.46840000000000009</v>
      </c>
      <c r="M128" s="27">
        <f t="shared" si="18"/>
        <v>0</v>
      </c>
      <c r="N128" s="27">
        <f t="shared" si="16"/>
        <v>1.3046518957201692</v>
      </c>
      <c r="O128" s="27">
        <f t="shared" si="16"/>
        <v>1.8376101779563103</v>
      </c>
      <c r="P128" s="27">
        <f t="shared" si="16"/>
        <v>0</v>
      </c>
    </row>
    <row r="129" spans="1:16">
      <c r="A129" s="39" t="s">
        <v>270</v>
      </c>
      <c r="B129" s="44"/>
      <c r="C129" s="26">
        <f t="shared" si="16"/>
        <v>8820.7999999999993</v>
      </c>
      <c r="D129" s="26">
        <f t="shared" si="16"/>
        <v>8820.7999999999993</v>
      </c>
      <c r="E129" s="26">
        <f t="shared" si="16"/>
        <v>3.0000000000000006E-2</v>
      </c>
      <c r="F129" s="26">
        <f t="shared" si="16"/>
        <v>8892.2999999999993</v>
      </c>
      <c r="G129" s="26">
        <f t="shared" si="17"/>
        <v>15</v>
      </c>
      <c r="H129" s="26">
        <f t="shared" si="16"/>
        <v>8927.4</v>
      </c>
      <c r="I129" s="26">
        <f t="shared" si="17"/>
        <v>15</v>
      </c>
      <c r="J129" s="26">
        <f t="shared" si="16"/>
        <v>8820.7999999999993</v>
      </c>
      <c r="K129" s="26">
        <f t="shared" si="16"/>
        <v>0.86720000000000008</v>
      </c>
      <c r="M129" s="27">
        <f t="shared" si="18"/>
        <v>0</v>
      </c>
      <c r="N129" s="27">
        <f t="shared" si="16"/>
        <v>0.81159521244346533</v>
      </c>
      <c r="O129" s="27">
        <f t="shared" si="16"/>
        <v>1.2107978378255009</v>
      </c>
      <c r="P129" s="27">
        <f t="shared" si="16"/>
        <v>0</v>
      </c>
    </row>
    <row r="130" spans="1:16">
      <c r="A130" s="39" t="s">
        <v>271</v>
      </c>
      <c r="B130" s="44"/>
      <c r="C130" s="26">
        <f t="shared" si="16"/>
        <v>10175.299999999999</v>
      </c>
      <c r="D130" s="26">
        <f t="shared" si="16"/>
        <v>10175.299999999999</v>
      </c>
      <c r="E130" s="26">
        <f t="shared" si="16"/>
        <v>9.219999999999999E-2</v>
      </c>
      <c r="F130" s="26">
        <f t="shared" si="16"/>
        <v>10580.1</v>
      </c>
      <c r="G130" s="26">
        <f t="shared" si="17"/>
        <v>7.5</v>
      </c>
      <c r="H130" s="26">
        <f t="shared" si="16"/>
        <v>10762</v>
      </c>
      <c r="I130" s="26">
        <f t="shared" si="17"/>
        <v>7.5</v>
      </c>
      <c r="J130" s="26">
        <f t="shared" si="16"/>
        <v>10175.299999999999</v>
      </c>
      <c r="K130" s="26">
        <f t="shared" si="16"/>
        <v>2.0026999999999999</v>
      </c>
      <c r="M130" s="27">
        <f t="shared" si="18"/>
        <v>0</v>
      </c>
      <c r="N130" s="27">
        <f t="shared" si="16"/>
        <v>3.9849926118077099</v>
      </c>
      <c r="O130" s="27">
        <f t="shared" si="16"/>
        <v>5.767884378923922</v>
      </c>
      <c r="P130" s="27">
        <f t="shared" si="16"/>
        <v>0</v>
      </c>
    </row>
    <row r="131" spans="1:16">
      <c r="A131" s="39" t="s">
        <v>169</v>
      </c>
      <c r="B131" s="44"/>
      <c r="C131" s="26">
        <f t="shared" si="16"/>
        <v>13147.3</v>
      </c>
      <c r="D131" s="26">
        <f t="shared" si="16"/>
        <v>13147.3</v>
      </c>
      <c r="E131" s="26">
        <f t="shared" si="16"/>
        <v>8.7599999999999983E-2</v>
      </c>
      <c r="F131" s="26">
        <f t="shared" si="16"/>
        <v>13464.7</v>
      </c>
      <c r="G131" s="26">
        <f t="shared" si="17"/>
        <v>15</v>
      </c>
      <c r="H131" s="26">
        <f t="shared" si="16"/>
        <v>13657.4</v>
      </c>
      <c r="I131" s="26">
        <f t="shared" si="17"/>
        <v>15</v>
      </c>
      <c r="J131" s="26">
        <f t="shared" si="16"/>
        <v>13147.3</v>
      </c>
      <c r="K131" s="26">
        <f t="shared" si="16"/>
        <v>1.2277</v>
      </c>
      <c r="M131" s="27">
        <f t="shared" si="18"/>
        <v>0</v>
      </c>
      <c r="N131" s="27">
        <f t="shared" si="16"/>
        <v>2.4174139147349427</v>
      </c>
      <c r="O131" s="27">
        <f t="shared" si="16"/>
        <v>3.8818796316834323</v>
      </c>
      <c r="P131" s="27">
        <f t="shared" si="16"/>
        <v>0</v>
      </c>
    </row>
    <row r="132" spans="1:16">
      <c r="A132" s="39" t="s">
        <v>170</v>
      </c>
      <c r="B132" s="44"/>
      <c r="C132" s="26">
        <f t="shared" si="16"/>
        <v>16497.8</v>
      </c>
      <c r="D132" s="26">
        <f t="shared" si="16"/>
        <v>16497.8</v>
      </c>
      <c r="E132" s="26">
        <f t="shared" si="16"/>
        <v>9.3799999999999981E-2</v>
      </c>
      <c r="F132" s="26">
        <f t="shared" si="16"/>
        <v>16753.5</v>
      </c>
      <c r="G132" s="26">
        <f t="shared" si="17"/>
        <v>30</v>
      </c>
      <c r="H132" s="26">
        <f t="shared" si="16"/>
        <v>16999.3</v>
      </c>
      <c r="I132" s="26">
        <f t="shared" si="17"/>
        <v>30</v>
      </c>
      <c r="J132" s="26">
        <f t="shared" si="16"/>
        <v>16497.8</v>
      </c>
      <c r="K132" s="26">
        <f t="shared" si="16"/>
        <v>1.6433000000000004</v>
      </c>
      <c r="M132" s="27">
        <f t="shared" si="18"/>
        <v>0</v>
      </c>
      <c r="N132" s="27">
        <f t="shared" si="16"/>
        <v>1.5506511991288525</v>
      </c>
      <c r="O132" s="27">
        <f t="shared" si="16"/>
        <v>3.0394719128846583</v>
      </c>
      <c r="P132" s="27">
        <f t="shared" si="16"/>
        <v>0</v>
      </c>
    </row>
    <row r="133" spans="1:16">
      <c r="A133" s="39" t="s">
        <v>171</v>
      </c>
      <c r="B133" s="44"/>
      <c r="C133" s="26">
        <f t="shared" si="16"/>
        <v>25105.3</v>
      </c>
      <c r="D133" s="26">
        <f t="shared" si="16"/>
        <v>25107</v>
      </c>
      <c r="E133" s="26">
        <f t="shared" si="16"/>
        <v>0.56420000000000003</v>
      </c>
      <c r="F133" s="26">
        <f t="shared" si="16"/>
        <v>26118.2</v>
      </c>
      <c r="G133" s="26">
        <f t="shared" si="17"/>
        <v>30</v>
      </c>
      <c r="H133" s="26">
        <f t="shared" si="16"/>
        <v>26588.6</v>
      </c>
      <c r="I133" s="26">
        <f t="shared" si="17"/>
        <v>30.003</v>
      </c>
      <c r="J133" s="26">
        <f t="shared" si="16"/>
        <v>25105.3</v>
      </c>
      <c r="K133" s="26">
        <f t="shared" si="16"/>
        <v>8.4481999999999999</v>
      </c>
      <c r="M133" s="27">
        <f t="shared" si="18"/>
        <v>6.7639341139047434E-3</v>
      </c>
      <c r="N133" s="27">
        <f t="shared" si="16"/>
        <v>4.0335371616631983</v>
      </c>
      <c r="O133" s="27">
        <f t="shared" si="16"/>
        <v>5.9093521169437802</v>
      </c>
      <c r="P133" s="27">
        <f t="shared" si="16"/>
        <v>0</v>
      </c>
    </row>
    <row r="134" spans="1:16">
      <c r="A134" s="39" t="s">
        <v>172</v>
      </c>
      <c r="B134" s="44"/>
      <c r="C134" s="26">
        <f t="shared" si="16"/>
        <v>31340.2</v>
      </c>
      <c r="D134" s="26">
        <f t="shared" si="16"/>
        <v>31358.6</v>
      </c>
      <c r="E134" s="26">
        <f t="shared" si="16"/>
        <v>0.65459999999999996</v>
      </c>
      <c r="F134" s="26">
        <f t="shared" si="16"/>
        <v>32085.1</v>
      </c>
      <c r="G134" s="26">
        <f t="shared" si="17"/>
        <v>60</v>
      </c>
      <c r="H134" s="26">
        <f t="shared" si="16"/>
        <v>32647.200000000001</v>
      </c>
      <c r="I134" s="26">
        <f t="shared" si="17"/>
        <v>60.0062</v>
      </c>
      <c r="J134" s="26">
        <f t="shared" si="16"/>
        <v>31340.2</v>
      </c>
      <c r="K134" s="26">
        <f t="shared" si="16"/>
        <v>10.157299999999999</v>
      </c>
      <c r="M134" s="27">
        <f t="shared" si="18"/>
        <v>5.8637547415538935E-2</v>
      </c>
      <c r="N134" s="27">
        <f t="shared" si="16"/>
        <v>2.3780387261673135</v>
      </c>
      <c r="O134" s="27">
        <f t="shared" si="16"/>
        <v>4.1710263273568469</v>
      </c>
      <c r="P134" s="27">
        <f t="shared" si="16"/>
        <v>0</v>
      </c>
    </row>
    <row r="135" spans="1:16" ht="16" thickBot="1">
      <c r="A135" s="40" t="s">
        <v>297</v>
      </c>
      <c r="B135" s="44"/>
      <c r="C135" s="26">
        <f t="shared" si="16"/>
        <v>74664.7</v>
      </c>
      <c r="D135" s="26">
        <f t="shared" si="16"/>
        <v>74762.7</v>
      </c>
      <c r="E135" s="26">
        <f t="shared" si="16"/>
        <v>9.6903999999999986</v>
      </c>
      <c r="F135" s="26">
        <f t="shared" si="16"/>
        <v>77690.5</v>
      </c>
      <c r="G135" s="26">
        <f t="shared" si="17"/>
        <v>150</v>
      </c>
      <c r="H135" s="26">
        <f t="shared" si="16"/>
        <v>78622.899999999994</v>
      </c>
      <c r="I135" s="26">
        <f t="shared" si="17"/>
        <v>150.1061</v>
      </c>
      <c r="J135" s="26">
        <f t="shared" si="16"/>
        <v>74664.7</v>
      </c>
      <c r="K135" s="26">
        <f t="shared" si="16"/>
        <v>133.50099999999998</v>
      </c>
      <c r="M135" s="27">
        <f t="shared" si="18"/>
        <v>0.13121332116623502</v>
      </c>
      <c r="N135" s="27">
        <f t="shared" si="16"/>
        <v>4.0525717336786586</v>
      </c>
      <c r="O135" s="27">
        <f t="shared" si="16"/>
        <v>5.3017884894569054</v>
      </c>
      <c r="P135" s="27">
        <f t="shared" si="16"/>
        <v>0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topLeftCell="B103" workbookViewId="0">
      <selection activeCell="O114" sqref="O114"/>
    </sheetView>
  </sheetViews>
  <sheetFormatPr defaultColWidth="9.125" defaultRowHeight="13.7"/>
  <cols>
    <col min="1" max="1" width="6" style="21" customWidth="1"/>
    <col min="2" max="2" width="9.125" style="20"/>
    <col min="3" max="4" width="7.3125" style="20" customWidth="1"/>
    <col min="5" max="5" width="6.3125" style="20" customWidth="1"/>
    <col min="6" max="6" width="7.6875" style="20" customWidth="1"/>
    <col min="7" max="7" width="8.875" style="20" customWidth="1"/>
    <col min="8" max="8" width="9.125" style="20"/>
    <col min="9" max="9" width="8.125" style="20" customWidth="1"/>
    <col min="10" max="13" width="6.875" style="20" customWidth="1"/>
    <col min="14" max="14" width="8.3125" style="20" customWidth="1"/>
    <col min="15" max="15" width="7.3125" style="20" customWidth="1"/>
    <col min="16" max="16" width="10.3125" style="20" customWidth="1"/>
    <col min="17" max="17" width="7.4375" style="20" customWidth="1"/>
    <col min="18" max="18" width="3.4375" style="20" customWidth="1"/>
    <col min="19" max="19" width="7.3125" style="20" customWidth="1"/>
    <col min="20" max="20" width="7.4375" style="20" customWidth="1"/>
    <col min="21" max="21" width="7.5625" style="20" customWidth="1"/>
    <col min="22" max="22" width="7.3125" style="20" customWidth="1"/>
    <col min="23" max="23" width="8" style="20" customWidth="1"/>
    <col min="24" max="16384" width="9.125" style="20"/>
  </cols>
  <sheetData>
    <row r="1" spans="1:23" s="73" customFormat="1" ht="31.5" customHeight="1">
      <c r="A1" s="46"/>
      <c r="B1" s="72"/>
      <c r="C1" s="73" t="s">
        <v>273</v>
      </c>
      <c r="D1" s="72" t="s">
        <v>247</v>
      </c>
      <c r="E1" s="72" t="s">
        <v>274</v>
      </c>
      <c r="F1" s="72" t="s">
        <v>250</v>
      </c>
      <c r="G1" s="72" t="s">
        <v>274</v>
      </c>
      <c r="H1" s="72" t="s">
        <v>275</v>
      </c>
      <c r="I1" s="72" t="s">
        <v>274</v>
      </c>
      <c r="J1" s="72" t="s">
        <v>253</v>
      </c>
      <c r="K1" s="72" t="s">
        <v>274</v>
      </c>
      <c r="L1" s="72" t="s">
        <v>276</v>
      </c>
      <c r="M1" s="72" t="s">
        <v>274</v>
      </c>
      <c r="N1" s="74" t="s">
        <v>277</v>
      </c>
      <c r="O1" s="72" t="s">
        <v>249</v>
      </c>
      <c r="P1" s="73" t="s">
        <v>298</v>
      </c>
      <c r="Q1" s="73" t="s">
        <v>279</v>
      </c>
      <c r="S1" s="73" t="s">
        <v>280</v>
      </c>
      <c r="T1" s="73" t="s">
        <v>281</v>
      </c>
      <c r="U1" s="73" t="s">
        <v>282</v>
      </c>
      <c r="V1" s="73" t="s">
        <v>283</v>
      </c>
      <c r="W1" s="73" t="s">
        <v>284</v>
      </c>
    </row>
    <row r="2" spans="1:23" ht="15.7">
      <c r="A2" s="35" t="s">
        <v>285</v>
      </c>
      <c r="B2" s="20" t="s">
        <v>286</v>
      </c>
      <c r="C2" s="20">
        <f>MIN(D2,F2,H2,J2,L2,N2,P2)</f>
        <v>2362</v>
      </c>
      <c r="D2" s="110">
        <v>2501</v>
      </c>
      <c r="E2" s="110">
        <v>16</v>
      </c>
      <c r="F2" s="110">
        <v>2501</v>
      </c>
      <c r="G2" s="110">
        <v>0</v>
      </c>
      <c r="H2" s="110">
        <v>2442</v>
      </c>
      <c r="I2" s="110">
        <v>15</v>
      </c>
      <c r="J2" s="110">
        <v>2465</v>
      </c>
      <c r="K2" s="110">
        <v>16</v>
      </c>
      <c r="L2" s="110">
        <v>2444</v>
      </c>
      <c r="M2" s="110">
        <v>15</v>
      </c>
      <c r="N2" s="110">
        <v>2402</v>
      </c>
      <c r="O2" s="110">
        <v>78</v>
      </c>
      <c r="P2">
        <v>2362</v>
      </c>
      <c r="Q2">
        <v>4.5999999999999999E-2</v>
      </c>
      <c r="S2" s="25">
        <f>(D2-$C2)/$C2*100</f>
        <v>5.8848433530906012</v>
      </c>
      <c r="T2" s="25">
        <f>(F2-$C2)/$C2*100</f>
        <v>5.8848433530906012</v>
      </c>
      <c r="U2" s="25">
        <f>(H2-$C2)/$C2*100</f>
        <v>3.3869602032176123</v>
      </c>
      <c r="V2" s="25">
        <f>(J2-$C2)/$C2*100</f>
        <v>4.3607112616426758</v>
      </c>
      <c r="W2" s="25">
        <f>(L2-$C2)/$C2*100</f>
        <v>3.4716342082980525</v>
      </c>
    </row>
    <row r="3" spans="1:23" ht="15.7">
      <c r="A3" s="35" t="s">
        <v>285</v>
      </c>
      <c r="B3" s="20" t="s">
        <v>1</v>
      </c>
      <c r="C3" s="20">
        <f t="shared" ref="C3:C66" si="0">MIN(D3,F3,H3,J3,L3,N3,P3)</f>
        <v>2404</v>
      </c>
      <c r="D3" s="110">
        <v>2529</v>
      </c>
      <c r="E3" s="110">
        <v>0</v>
      </c>
      <c r="F3" s="110">
        <v>2529</v>
      </c>
      <c r="G3" s="110">
        <v>0</v>
      </c>
      <c r="H3" s="110">
        <v>2513</v>
      </c>
      <c r="I3" s="110">
        <v>15</v>
      </c>
      <c r="J3" s="110">
        <v>2510</v>
      </c>
      <c r="K3" s="110">
        <v>0</v>
      </c>
      <c r="L3" s="110">
        <v>2482</v>
      </c>
      <c r="M3" s="110">
        <v>0</v>
      </c>
      <c r="N3" s="110">
        <v>2424</v>
      </c>
      <c r="O3" s="110">
        <v>31</v>
      </c>
      <c r="P3">
        <v>2404</v>
      </c>
      <c r="Q3">
        <v>9.2999999999999999E-2</v>
      </c>
      <c r="S3" s="25">
        <f t="shared" ref="S3:S66" si="1">(D3-$C3)/$C3*100</f>
        <v>5.1996672212978368</v>
      </c>
      <c r="T3" s="25">
        <f t="shared" ref="T3:T66" si="2">(F3-$C3)/$C3*100</f>
        <v>5.1996672212978368</v>
      </c>
      <c r="U3" s="25">
        <f t="shared" ref="U3:U66" si="3">(H3-$C3)/$C3*100</f>
        <v>4.5341098169717142</v>
      </c>
      <c r="V3" s="25">
        <f t="shared" ref="V3:V66" si="4">(J3-$C3)/$C3*100</f>
        <v>4.4093178036605662</v>
      </c>
      <c r="W3" s="25">
        <f t="shared" ref="W3:W66" si="5">(L3-$C3)/$C3*100</f>
        <v>3.24459234608985</v>
      </c>
    </row>
    <row r="4" spans="1:23" ht="15.7">
      <c r="A4" s="35" t="s">
        <v>285</v>
      </c>
      <c r="B4" s="20" t="s">
        <v>2</v>
      </c>
      <c r="C4" s="20">
        <f t="shared" si="0"/>
        <v>2405</v>
      </c>
      <c r="D4" s="110">
        <v>2499</v>
      </c>
      <c r="E4" s="110">
        <v>0</v>
      </c>
      <c r="F4" s="110">
        <v>2528</v>
      </c>
      <c r="G4" s="110">
        <v>0</v>
      </c>
      <c r="H4" s="110">
        <v>2542</v>
      </c>
      <c r="I4" s="110">
        <v>0</v>
      </c>
      <c r="J4" s="110">
        <v>2474</v>
      </c>
      <c r="K4" s="110">
        <v>0</v>
      </c>
      <c r="L4" s="110">
        <v>2614</v>
      </c>
      <c r="M4" s="110">
        <v>0</v>
      </c>
      <c r="N4" s="110">
        <v>2457</v>
      </c>
      <c r="O4" s="110">
        <v>31</v>
      </c>
      <c r="P4">
        <v>2405</v>
      </c>
      <c r="Q4">
        <v>6.0999999999999999E-2</v>
      </c>
      <c r="S4" s="25">
        <f t="shared" si="1"/>
        <v>3.9085239085239087</v>
      </c>
      <c r="T4" s="25">
        <f t="shared" si="2"/>
        <v>5.1143451143451149</v>
      </c>
      <c r="U4" s="25">
        <f t="shared" si="3"/>
        <v>5.6964656964656966</v>
      </c>
      <c r="V4" s="25">
        <f t="shared" si="4"/>
        <v>2.869022869022869</v>
      </c>
      <c r="W4" s="25">
        <f t="shared" si="5"/>
        <v>8.6902286902286914</v>
      </c>
    </row>
    <row r="5" spans="1:23" ht="15.7">
      <c r="A5" s="35" t="s">
        <v>285</v>
      </c>
      <c r="B5" s="20" t="s">
        <v>3</v>
      </c>
      <c r="C5" s="20">
        <f t="shared" si="0"/>
        <v>2435</v>
      </c>
      <c r="D5" s="110">
        <v>2475</v>
      </c>
      <c r="E5" s="110">
        <v>0</v>
      </c>
      <c r="F5" s="110">
        <v>2505</v>
      </c>
      <c r="G5" s="110">
        <v>0</v>
      </c>
      <c r="H5" s="110">
        <v>2490</v>
      </c>
      <c r="I5" s="110">
        <v>0</v>
      </c>
      <c r="J5" s="110">
        <v>2484</v>
      </c>
      <c r="K5" s="110">
        <v>0</v>
      </c>
      <c r="L5" s="110">
        <v>2450</v>
      </c>
      <c r="M5" s="110">
        <v>0</v>
      </c>
      <c r="N5" s="110">
        <v>2443</v>
      </c>
      <c r="O5" s="110">
        <v>31</v>
      </c>
      <c r="P5">
        <v>2435</v>
      </c>
      <c r="Q5">
        <v>0.109</v>
      </c>
      <c r="S5" s="25">
        <f t="shared" si="1"/>
        <v>1.6427104722792609</v>
      </c>
      <c r="T5" s="25">
        <f t="shared" si="2"/>
        <v>2.8747433264887063</v>
      </c>
      <c r="U5" s="25">
        <f t="shared" si="3"/>
        <v>2.2587268993839835</v>
      </c>
      <c r="V5" s="25">
        <f t="shared" si="4"/>
        <v>2.0123203285420943</v>
      </c>
      <c r="W5" s="25">
        <f t="shared" si="5"/>
        <v>0.61601642710472282</v>
      </c>
    </row>
    <row r="6" spans="1:23" ht="15.7">
      <c r="A6" s="35" t="s">
        <v>285</v>
      </c>
      <c r="B6" s="20" t="s">
        <v>4</v>
      </c>
      <c r="C6" s="20">
        <f t="shared" si="0"/>
        <v>2418</v>
      </c>
      <c r="D6" s="110">
        <v>2451</v>
      </c>
      <c r="E6" s="110">
        <v>0</v>
      </c>
      <c r="F6" s="110">
        <v>2451</v>
      </c>
      <c r="G6" s="110">
        <v>0</v>
      </c>
      <c r="H6" s="110">
        <v>2460</v>
      </c>
      <c r="I6" s="110">
        <v>0</v>
      </c>
      <c r="J6" s="110">
        <v>2478</v>
      </c>
      <c r="K6" s="110">
        <v>0</v>
      </c>
      <c r="L6" s="110">
        <v>2546</v>
      </c>
      <c r="M6" s="110">
        <v>0</v>
      </c>
      <c r="N6" s="110">
        <v>2419</v>
      </c>
      <c r="O6" s="110">
        <v>31</v>
      </c>
      <c r="P6">
        <v>2418</v>
      </c>
      <c r="Q6">
        <v>0.187</v>
      </c>
      <c r="S6" s="25">
        <f t="shared" si="1"/>
        <v>1.3647642679900744</v>
      </c>
      <c r="T6" s="25">
        <f t="shared" si="2"/>
        <v>1.3647642679900744</v>
      </c>
      <c r="U6" s="25">
        <f t="shared" si="3"/>
        <v>1.7369727047146404</v>
      </c>
      <c r="V6" s="25">
        <f t="shared" si="4"/>
        <v>2.481389578163772</v>
      </c>
      <c r="W6" s="25">
        <f t="shared" si="5"/>
        <v>5.2936311000827132</v>
      </c>
    </row>
    <row r="7" spans="1:23" ht="15.7">
      <c r="A7" s="35" t="s">
        <v>285</v>
      </c>
      <c r="B7" s="20" t="s">
        <v>5</v>
      </c>
      <c r="C7" s="20">
        <f t="shared" si="0"/>
        <v>2294</v>
      </c>
      <c r="D7" s="110">
        <v>2422</v>
      </c>
      <c r="E7" s="110">
        <v>0</v>
      </c>
      <c r="F7" s="110">
        <v>2422</v>
      </c>
      <c r="G7" s="110">
        <v>0</v>
      </c>
      <c r="H7" s="110">
        <v>2458</v>
      </c>
      <c r="I7" s="110">
        <v>0</v>
      </c>
      <c r="J7" s="110">
        <v>2520</v>
      </c>
      <c r="K7" s="110">
        <v>0</v>
      </c>
      <c r="L7" s="110">
        <v>2499</v>
      </c>
      <c r="M7" s="110">
        <v>0</v>
      </c>
      <c r="N7" s="110">
        <v>2360</v>
      </c>
      <c r="O7" s="110">
        <v>15</v>
      </c>
      <c r="P7">
        <v>2294</v>
      </c>
      <c r="Q7">
        <v>0.109</v>
      </c>
      <c r="S7" s="25">
        <f t="shared" si="1"/>
        <v>5.5797733217088057</v>
      </c>
      <c r="T7" s="25">
        <f t="shared" si="2"/>
        <v>5.5797733217088057</v>
      </c>
      <c r="U7" s="25">
        <f t="shared" si="3"/>
        <v>7.1490845684394069</v>
      </c>
      <c r="V7" s="25">
        <f t="shared" si="4"/>
        <v>9.8517872711421095</v>
      </c>
      <c r="W7" s="25">
        <f t="shared" si="5"/>
        <v>8.9363557105492575</v>
      </c>
    </row>
    <row r="8" spans="1:23" ht="15.7">
      <c r="A8" s="35" t="s">
        <v>285</v>
      </c>
      <c r="B8" s="20" t="s">
        <v>6</v>
      </c>
      <c r="C8" s="20">
        <f t="shared" si="0"/>
        <v>2419</v>
      </c>
      <c r="D8" s="110">
        <v>2523</v>
      </c>
      <c r="E8" s="110">
        <v>0</v>
      </c>
      <c r="F8" s="110">
        <v>2523</v>
      </c>
      <c r="G8" s="110">
        <v>0</v>
      </c>
      <c r="H8" s="110">
        <v>2582</v>
      </c>
      <c r="I8" s="110">
        <v>0</v>
      </c>
      <c r="J8" s="110">
        <v>2484</v>
      </c>
      <c r="K8" s="110">
        <v>0</v>
      </c>
      <c r="L8" s="110">
        <v>2555</v>
      </c>
      <c r="M8" s="110">
        <v>16</v>
      </c>
      <c r="N8" s="110">
        <v>2434</v>
      </c>
      <c r="O8" s="110">
        <v>31</v>
      </c>
      <c r="P8">
        <v>2419</v>
      </c>
      <c r="Q8">
        <v>6.2E-2</v>
      </c>
      <c r="S8" s="25">
        <f t="shared" si="1"/>
        <v>4.2992972302604384</v>
      </c>
      <c r="T8" s="25">
        <f t="shared" si="2"/>
        <v>4.2992972302604384</v>
      </c>
      <c r="U8" s="25">
        <f t="shared" si="3"/>
        <v>6.7383216205043412</v>
      </c>
      <c r="V8" s="25">
        <f t="shared" si="4"/>
        <v>2.6870607689127737</v>
      </c>
      <c r="W8" s="25">
        <f t="shared" si="5"/>
        <v>5.6221579164944195</v>
      </c>
    </row>
    <row r="9" spans="1:23" ht="15.7">
      <c r="A9" s="35" t="s">
        <v>285</v>
      </c>
      <c r="B9" s="20" t="s">
        <v>7</v>
      </c>
      <c r="C9" s="20">
        <f t="shared" si="0"/>
        <v>2352</v>
      </c>
      <c r="D9" s="110">
        <v>2488</v>
      </c>
      <c r="E9" s="110">
        <v>0</v>
      </c>
      <c r="F9" s="110">
        <v>2488</v>
      </c>
      <c r="G9" s="110">
        <v>0</v>
      </c>
      <c r="H9" s="110">
        <v>2504</v>
      </c>
      <c r="I9" s="110">
        <v>0</v>
      </c>
      <c r="J9" s="110">
        <v>2501</v>
      </c>
      <c r="K9" s="110">
        <v>0</v>
      </c>
      <c r="L9" s="110">
        <v>2439</v>
      </c>
      <c r="M9" s="110">
        <v>0</v>
      </c>
      <c r="N9" s="110">
        <v>2390</v>
      </c>
      <c r="O9" s="110">
        <v>15</v>
      </c>
      <c r="P9">
        <v>2352</v>
      </c>
      <c r="Q9">
        <v>4.5999999999999999E-2</v>
      </c>
      <c r="S9" s="25">
        <f t="shared" si="1"/>
        <v>5.7823129251700678</v>
      </c>
      <c r="T9" s="25">
        <f t="shared" si="2"/>
        <v>5.7823129251700678</v>
      </c>
      <c r="U9" s="25">
        <f t="shared" si="3"/>
        <v>6.462585034013606</v>
      </c>
      <c r="V9" s="25">
        <f t="shared" si="4"/>
        <v>6.3350340136054424</v>
      </c>
      <c r="W9" s="25">
        <f t="shared" si="5"/>
        <v>3.6989795918367347</v>
      </c>
    </row>
    <row r="10" spans="1:23" ht="15.7">
      <c r="A10" s="35" t="s">
        <v>285</v>
      </c>
      <c r="B10" s="20" t="s">
        <v>8</v>
      </c>
      <c r="C10" s="20">
        <f t="shared" si="0"/>
        <v>2362</v>
      </c>
      <c r="D10" s="110">
        <v>2489</v>
      </c>
      <c r="E10" s="110">
        <v>0</v>
      </c>
      <c r="F10" s="110">
        <v>2489</v>
      </c>
      <c r="G10" s="110">
        <v>0</v>
      </c>
      <c r="H10" s="110">
        <v>2426</v>
      </c>
      <c r="I10" s="110">
        <v>0</v>
      </c>
      <c r="J10" s="110">
        <v>2372</v>
      </c>
      <c r="K10" s="110">
        <v>0</v>
      </c>
      <c r="L10" s="110">
        <v>2515</v>
      </c>
      <c r="M10" s="110">
        <v>0</v>
      </c>
      <c r="N10" s="110">
        <v>2376</v>
      </c>
      <c r="O10" s="110">
        <v>15</v>
      </c>
      <c r="P10">
        <v>2362</v>
      </c>
      <c r="Q10">
        <v>0.14000000000000001</v>
      </c>
      <c r="S10" s="25">
        <f t="shared" si="1"/>
        <v>5.3767993226079591</v>
      </c>
      <c r="T10" s="25">
        <f t="shared" si="2"/>
        <v>5.3767993226079591</v>
      </c>
      <c r="U10" s="25">
        <f t="shared" si="3"/>
        <v>2.7095681625740897</v>
      </c>
      <c r="V10" s="25">
        <f t="shared" si="4"/>
        <v>0.42337002540220153</v>
      </c>
      <c r="W10" s="25">
        <f t="shared" si="5"/>
        <v>6.477561388653684</v>
      </c>
    </row>
    <row r="11" spans="1:23" ht="15.7">
      <c r="A11" s="35" t="s">
        <v>285</v>
      </c>
      <c r="B11" s="20" t="s">
        <v>9</v>
      </c>
      <c r="C11" s="20">
        <f t="shared" si="0"/>
        <v>2219</v>
      </c>
      <c r="D11" s="110">
        <v>2328</v>
      </c>
      <c r="E11" s="110">
        <v>0</v>
      </c>
      <c r="F11" s="110">
        <v>2328</v>
      </c>
      <c r="G11" s="110">
        <v>0</v>
      </c>
      <c r="H11" s="110">
        <v>2353</v>
      </c>
      <c r="I11" s="110">
        <v>0</v>
      </c>
      <c r="J11" s="110">
        <v>2304</v>
      </c>
      <c r="K11" s="110">
        <v>0</v>
      </c>
      <c r="L11" s="110">
        <v>2380</v>
      </c>
      <c r="M11" s="110">
        <v>0</v>
      </c>
      <c r="N11" s="110">
        <v>2244</v>
      </c>
      <c r="O11" s="110">
        <v>16</v>
      </c>
      <c r="P11">
        <v>2219</v>
      </c>
      <c r="Q11">
        <v>0.17100000000000001</v>
      </c>
      <c r="S11" s="25">
        <f t="shared" si="1"/>
        <v>4.9121225777377191</v>
      </c>
      <c r="T11" s="25">
        <f t="shared" si="2"/>
        <v>4.9121225777377191</v>
      </c>
      <c r="U11" s="25">
        <f t="shared" si="3"/>
        <v>6.0387561964849032</v>
      </c>
      <c r="V11" s="25">
        <f t="shared" si="4"/>
        <v>3.8305543037404237</v>
      </c>
      <c r="W11" s="25">
        <f t="shared" si="5"/>
        <v>7.2555205047318623</v>
      </c>
    </row>
    <row r="12" spans="1:23" ht="15.7">
      <c r="A12" s="36" t="s">
        <v>287</v>
      </c>
      <c r="B12" s="20" t="s">
        <v>10</v>
      </c>
      <c r="C12" s="20">
        <f t="shared" si="0"/>
        <v>3152</v>
      </c>
      <c r="D12" s="110">
        <v>3320</v>
      </c>
      <c r="E12" s="110">
        <v>0</v>
      </c>
      <c r="F12" s="110">
        <v>3320</v>
      </c>
      <c r="G12" s="110">
        <v>0</v>
      </c>
      <c r="H12" s="110">
        <v>3363</v>
      </c>
      <c r="I12" s="110">
        <v>0</v>
      </c>
      <c r="J12" s="110">
        <v>3254</v>
      </c>
      <c r="K12" s="110">
        <v>0</v>
      </c>
      <c r="L12" s="110">
        <v>3358</v>
      </c>
      <c r="M12" s="110">
        <v>0</v>
      </c>
      <c r="N12" s="110">
        <v>3188</v>
      </c>
      <c r="O12" s="110">
        <v>15</v>
      </c>
      <c r="P12">
        <v>3152</v>
      </c>
      <c r="Q12">
        <v>7.6999999999999999E-2</v>
      </c>
      <c r="S12" s="25">
        <f t="shared" si="1"/>
        <v>5.3299492385786804</v>
      </c>
      <c r="T12" s="25">
        <f t="shared" si="2"/>
        <v>5.3299492385786804</v>
      </c>
      <c r="U12" s="25">
        <f t="shared" si="3"/>
        <v>6.6941624365482237</v>
      </c>
      <c r="V12" s="25">
        <f t="shared" si="4"/>
        <v>3.2360406091370559</v>
      </c>
      <c r="W12" s="25">
        <f t="shared" si="5"/>
        <v>6.5355329949238579</v>
      </c>
    </row>
    <row r="13" spans="1:23" ht="15.7">
      <c r="A13" s="36" t="s">
        <v>287</v>
      </c>
      <c r="B13" s="20" t="s">
        <v>11</v>
      </c>
      <c r="C13" s="20">
        <f t="shared" si="0"/>
        <v>3268</v>
      </c>
      <c r="D13" s="110">
        <v>3328</v>
      </c>
      <c r="E13" s="110">
        <v>0</v>
      </c>
      <c r="F13" s="110">
        <v>3328</v>
      </c>
      <c r="G13" s="110">
        <v>0</v>
      </c>
      <c r="H13" s="110">
        <v>3329</v>
      </c>
      <c r="I13" s="110">
        <v>0</v>
      </c>
      <c r="J13" s="110">
        <v>3421</v>
      </c>
      <c r="K13" s="110">
        <v>0</v>
      </c>
      <c r="L13" s="110">
        <v>3328</v>
      </c>
      <c r="M13" s="110">
        <v>0</v>
      </c>
      <c r="N13" s="110">
        <v>3278</v>
      </c>
      <c r="O13" s="110">
        <v>15</v>
      </c>
      <c r="P13">
        <v>3268</v>
      </c>
      <c r="Q13">
        <v>9.2999999999999999E-2</v>
      </c>
      <c r="S13" s="25">
        <f t="shared" si="1"/>
        <v>1.8359853121175032</v>
      </c>
      <c r="T13" s="25">
        <f t="shared" si="2"/>
        <v>1.8359853121175032</v>
      </c>
      <c r="U13" s="25">
        <f t="shared" si="3"/>
        <v>1.8665850673194615</v>
      </c>
      <c r="V13" s="25">
        <f t="shared" si="4"/>
        <v>4.681762545899633</v>
      </c>
      <c r="W13" s="25">
        <f t="shared" si="5"/>
        <v>1.8359853121175032</v>
      </c>
    </row>
    <row r="14" spans="1:23" ht="15.7">
      <c r="A14" s="36" t="s">
        <v>287</v>
      </c>
      <c r="B14" s="20" t="s">
        <v>12</v>
      </c>
      <c r="C14" s="20">
        <f t="shared" si="0"/>
        <v>2993</v>
      </c>
      <c r="D14" s="110">
        <v>3079</v>
      </c>
      <c r="E14" s="110">
        <v>0</v>
      </c>
      <c r="F14" s="110">
        <v>3079</v>
      </c>
      <c r="G14" s="110">
        <v>0</v>
      </c>
      <c r="H14" s="110">
        <v>3089</v>
      </c>
      <c r="I14" s="110">
        <v>0</v>
      </c>
      <c r="J14" s="110">
        <v>3064</v>
      </c>
      <c r="K14" s="110">
        <v>0</v>
      </c>
      <c r="L14" s="110">
        <v>3067</v>
      </c>
      <c r="M14" s="110">
        <v>0</v>
      </c>
      <c r="N14" s="110">
        <v>2993</v>
      </c>
      <c r="O14" s="110">
        <v>15</v>
      </c>
      <c r="P14">
        <v>2993</v>
      </c>
      <c r="Q14">
        <v>0.40600000000000003</v>
      </c>
      <c r="S14" s="25">
        <f t="shared" si="1"/>
        <v>2.8733711994654194</v>
      </c>
      <c r="T14" s="25">
        <f t="shared" si="2"/>
        <v>2.8733711994654194</v>
      </c>
      <c r="U14" s="25">
        <f t="shared" si="3"/>
        <v>3.2074841296358167</v>
      </c>
      <c r="V14" s="25">
        <f t="shared" si="4"/>
        <v>2.3722018042098227</v>
      </c>
      <c r="W14" s="25">
        <f t="shared" si="5"/>
        <v>2.472435683260942</v>
      </c>
    </row>
    <row r="15" spans="1:23" ht="15.7">
      <c r="A15" s="36" t="s">
        <v>287</v>
      </c>
      <c r="B15" s="20" t="s">
        <v>13</v>
      </c>
      <c r="C15" s="20">
        <f t="shared" si="0"/>
        <v>2830</v>
      </c>
      <c r="D15" s="110">
        <v>2886</v>
      </c>
      <c r="E15" s="110">
        <v>0</v>
      </c>
      <c r="F15" s="110">
        <v>2886</v>
      </c>
      <c r="G15" s="110">
        <v>0</v>
      </c>
      <c r="H15" s="110">
        <v>3027</v>
      </c>
      <c r="I15" s="110">
        <v>0</v>
      </c>
      <c r="J15" s="110">
        <v>2892</v>
      </c>
      <c r="K15" s="110">
        <v>0</v>
      </c>
      <c r="L15" s="110">
        <v>2890</v>
      </c>
      <c r="M15" s="110">
        <v>16</v>
      </c>
      <c r="N15" s="110">
        <v>2842</v>
      </c>
      <c r="O15" s="110">
        <v>16</v>
      </c>
      <c r="P15">
        <v>2830</v>
      </c>
      <c r="Q15">
        <v>7.8E-2</v>
      </c>
      <c r="S15" s="25">
        <f t="shared" si="1"/>
        <v>1.9787985865724382</v>
      </c>
      <c r="T15" s="25">
        <f t="shared" si="2"/>
        <v>1.9787985865724382</v>
      </c>
      <c r="U15" s="25">
        <f t="shared" si="3"/>
        <v>6.9611307420494706</v>
      </c>
      <c r="V15" s="25">
        <f t="shared" si="4"/>
        <v>2.1908127208480566</v>
      </c>
      <c r="W15" s="25">
        <f t="shared" si="5"/>
        <v>2.1201413427561837</v>
      </c>
    </row>
    <row r="16" spans="1:23" ht="15.7">
      <c r="A16" s="36" t="s">
        <v>287</v>
      </c>
      <c r="B16" s="20" t="s">
        <v>14</v>
      </c>
      <c r="C16" s="20">
        <f t="shared" si="0"/>
        <v>2949</v>
      </c>
      <c r="D16" s="110">
        <v>3024</v>
      </c>
      <c r="E16" s="110">
        <v>0</v>
      </c>
      <c r="F16" s="110">
        <v>3024</v>
      </c>
      <c r="G16" s="110">
        <v>0</v>
      </c>
      <c r="H16" s="110">
        <v>3219</v>
      </c>
      <c r="I16" s="110">
        <v>0</v>
      </c>
      <c r="J16" s="110">
        <v>3047</v>
      </c>
      <c r="K16" s="110">
        <v>0</v>
      </c>
      <c r="L16" s="110">
        <v>3140</v>
      </c>
      <c r="M16" s="110">
        <v>16</v>
      </c>
      <c r="N16" s="110">
        <v>2988</v>
      </c>
      <c r="O16" s="110">
        <v>16</v>
      </c>
      <c r="P16">
        <v>2949</v>
      </c>
      <c r="Q16">
        <v>6.2E-2</v>
      </c>
      <c r="S16" s="25">
        <f t="shared" si="1"/>
        <v>2.5432349949135302</v>
      </c>
      <c r="T16" s="25">
        <f t="shared" si="2"/>
        <v>2.5432349949135302</v>
      </c>
      <c r="U16" s="25">
        <f t="shared" si="3"/>
        <v>9.155645981688707</v>
      </c>
      <c r="V16" s="25">
        <f t="shared" si="4"/>
        <v>3.3231603933536795</v>
      </c>
      <c r="W16" s="25">
        <f t="shared" si="5"/>
        <v>6.4767717870464567</v>
      </c>
    </row>
    <row r="17" spans="1:23" ht="15.7">
      <c r="A17" s="36" t="s">
        <v>287</v>
      </c>
      <c r="B17" s="20" t="s">
        <v>15</v>
      </c>
      <c r="C17" s="20">
        <f t="shared" si="0"/>
        <v>2896</v>
      </c>
      <c r="D17" s="110">
        <v>2980</v>
      </c>
      <c r="E17" s="110">
        <v>0</v>
      </c>
      <c r="F17" s="110">
        <v>2980</v>
      </c>
      <c r="G17" s="110">
        <v>0</v>
      </c>
      <c r="H17" s="110">
        <v>3027</v>
      </c>
      <c r="I17" s="110">
        <v>0</v>
      </c>
      <c r="J17" s="110">
        <v>3038</v>
      </c>
      <c r="K17" s="110">
        <v>0</v>
      </c>
      <c r="L17" s="110">
        <v>3027</v>
      </c>
      <c r="M17" s="110">
        <v>0</v>
      </c>
      <c r="N17" s="110">
        <v>2907</v>
      </c>
      <c r="O17" s="110">
        <v>16</v>
      </c>
      <c r="P17">
        <v>2896</v>
      </c>
      <c r="Q17">
        <v>0.187</v>
      </c>
      <c r="S17" s="25">
        <f t="shared" si="1"/>
        <v>2.9005524861878453</v>
      </c>
      <c r="T17" s="25">
        <f t="shared" si="2"/>
        <v>2.9005524861878453</v>
      </c>
      <c r="U17" s="25">
        <f t="shared" si="3"/>
        <v>4.5234806629834257</v>
      </c>
      <c r="V17" s="25">
        <f t="shared" si="4"/>
        <v>4.903314917127072</v>
      </c>
      <c r="W17" s="25">
        <f t="shared" si="5"/>
        <v>4.5234806629834257</v>
      </c>
    </row>
    <row r="18" spans="1:23" ht="15.7">
      <c r="A18" s="36" t="s">
        <v>287</v>
      </c>
      <c r="B18" s="20" t="s">
        <v>16</v>
      </c>
      <c r="C18" s="20">
        <f t="shared" si="0"/>
        <v>3002</v>
      </c>
      <c r="D18" s="110">
        <v>3071</v>
      </c>
      <c r="E18" s="110">
        <v>0</v>
      </c>
      <c r="F18" s="110">
        <v>3071</v>
      </c>
      <c r="G18" s="110">
        <v>0</v>
      </c>
      <c r="H18" s="110">
        <v>3117</v>
      </c>
      <c r="I18" s="110">
        <v>0</v>
      </c>
      <c r="J18" s="110">
        <v>3207</v>
      </c>
      <c r="K18" s="110">
        <v>0</v>
      </c>
      <c r="L18" s="110">
        <v>3117</v>
      </c>
      <c r="M18" s="110">
        <v>16</v>
      </c>
      <c r="N18" s="110">
        <v>3002</v>
      </c>
      <c r="O18" s="110">
        <v>16</v>
      </c>
      <c r="P18">
        <v>3002</v>
      </c>
      <c r="Q18">
        <v>9.2999999999999999E-2</v>
      </c>
      <c r="S18" s="25">
        <f t="shared" si="1"/>
        <v>2.2984676882078614</v>
      </c>
      <c r="T18" s="25">
        <f t="shared" si="2"/>
        <v>2.2984676882078614</v>
      </c>
      <c r="U18" s="25">
        <f t="shared" si="3"/>
        <v>3.8307794803464357</v>
      </c>
      <c r="V18" s="25">
        <f t="shared" si="4"/>
        <v>6.8287808127914724</v>
      </c>
      <c r="W18" s="25">
        <f t="shared" si="5"/>
        <v>3.8307794803464357</v>
      </c>
    </row>
    <row r="19" spans="1:23" ht="15.7">
      <c r="A19" s="36" t="s">
        <v>287</v>
      </c>
      <c r="B19" s="20" t="s">
        <v>17</v>
      </c>
      <c r="C19" s="20">
        <f t="shared" si="0"/>
        <v>3192</v>
      </c>
      <c r="D19" s="110">
        <v>3269</v>
      </c>
      <c r="E19" s="110">
        <v>0</v>
      </c>
      <c r="F19" s="110">
        <v>3269</v>
      </c>
      <c r="G19" s="110">
        <v>0</v>
      </c>
      <c r="H19" s="110">
        <v>3293</v>
      </c>
      <c r="I19" s="110">
        <v>16</v>
      </c>
      <c r="J19" s="110">
        <v>3244</v>
      </c>
      <c r="K19" s="110">
        <v>0</v>
      </c>
      <c r="L19" s="110">
        <v>3281</v>
      </c>
      <c r="M19" s="110">
        <v>0</v>
      </c>
      <c r="N19" s="110">
        <v>3207</v>
      </c>
      <c r="O19" s="110">
        <v>31</v>
      </c>
      <c r="P19">
        <v>3192</v>
      </c>
      <c r="Q19">
        <v>0.14000000000000001</v>
      </c>
      <c r="S19" s="25">
        <f t="shared" si="1"/>
        <v>2.4122807017543857</v>
      </c>
      <c r="T19" s="25">
        <f t="shared" si="2"/>
        <v>2.4122807017543857</v>
      </c>
      <c r="U19" s="25">
        <f t="shared" si="3"/>
        <v>3.1641604010025062</v>
      </c>
      <c r="V19" s="25">
        <f t="shared" si="4"/>
        <v>1.6290726817042605</v>
      </c>
      <c r="W19" s="25">
        <f t="shared" si="5"/>
        <v>2.7882205513784459</v>
      </c>
    </row>
    <row r="20" spans="1:23" ht="15.7">
      <c r="A20" s="36" t="s">
        <v>287</v>
      </c>
      <c r="B20" s="20" t="s">
        <v>18</v>
      </c>
      <c r="C20" s="20">
        <f t="shared" si="0"/>
        <v>3078</v>
      </c>
      <c r="D20" s="110">
        <v>3176</v>
      </c>
      <c r="E20" s="110">
        <v>0</v>
      </c>
      <c r="F20" s="110">
        <v>3176</v>
      </c>
      <c r="G20" s="110">
        <v>15</v>
      </c>
      <c r="H20" s="110">
        <v>3133</v>
      </c>
      <c r="I20" s="110">
        <v>0</v>
      </c>
      <c r="J20" s="110">
        <v>3190</v>
      </c>
      <c r="K20" s="110">
        <v>0</v>
      </c>
      <c r="L20" s="110">
        <v>3133</v>
      </c>
      <c r="M20" s="110">
        <v>0</v>
      </c>
      <c r="N20" s="110">
        <v>3089</v>
      </c>
      <c r="O20" s="110">
        <v>16</v>
      </c>
      <c r="P20">
        <v>3078</v>
      </c>
      <c r="Q20">
        <v>7.6999999999999999E-2</v>
      </c>
      <c r="S20" s="25">
        <f t="shared" si="1"/>
        <v>3.1838856400259905</v>
      </c>
      <c r="T20" s="25">
        <f t="shared" si="2"/>
        <v>3.1838856400259905</v>
      </c>
      <c r="U20" s="25">
        <f t="shared" si="3"/>
        <v>1.7868745938921378</v>
      </c>
      <c r="V20" s="25">
        <f t="shared" si="4"/>
        <v>3.6387264457439894</v>
      </c>
      <c r="W20" s="25">
        <f t="shared" si="5"/>
        <v>1.7868745938921378</v>
      </c>
    </row>
    <row r="21" spans="1:23" ht="15.7">
      <c r="A21" s="36" t="s">
        <v>287</v>
      </c>
      <c r="B21" s="20" t="s">
        <v>19</v>
      </c>
      <c r="C21" s="20">
        <f t="shared" si="0"/>
        <v>3117</v>
      </c>
      <c r="D21" s="110">
        <v>3246</v>
      </c>
      <c r="E21" s="110">
        <v>0</v>
      </c>
      <c r="F21" s="110">
        <v>3246</v>
      </c>
      <c r="G21" s="110">
        <v>0</v>
      </c>
      <c r="H21" s="110">
        <v>3315</v>
      </c>
      <c r="I21" s="110">
        <v>0</v>
      </c>
      <c r="J21" s="110">
        <v>3211</v>
      </c>
      <c r="K21" s="110">
        <v>0</v>
      </c>
      <c r="L21" s="110">
        <v>3250</v>
      </c>
      <c r="M21" s="110">
        <v>15</v>
      </c>
      <c r="N21" s="110">
        <v>3129</v>
      </c>
      <c r="O21" s="110">
        <v>32</v>
      </c>
      <c r="P21">
        <v>3117</v>
      </c>
      <c r="Q21">
        <v>0.21800000000000003</v>
      </c>
      <c r="S21" s="25">
        <f t="shared" si="1"/>
        <v>4.1385948026948993</v>
      </c>
      <c r="T21" s="25">
        <f t="shared" si="2"/>
        <v>4.1385948026948993</v>
      </c>
      <c r="U21" s="25">
        <f t="shared" si="3"/>
        <v>6.3522617901828689</v>
      </c>
      <c r="V21" s="25">
        <f t="shared" si="4"/>
        <v>3.0157202438241897</v>
      </c>
      <c r="W21" s="25">
        <f t="shared" si="5"/>
        <v>4.2669233237086939</v>
      </c>
    </row>
    <row r="22" spans="1:23" ht="15.7">
      <c r="A22" s="36" t="s">
        <v>288</v>
      </c>
      <c r="B22" s="20" t="s">
        <v>20</v>
      </c>
      <c r="C22" s="20">
        <f t="shared" si="0"/>
        <v>4135</v>
      </c>
      <c r="D22" s="110">
        <v>4238</v>
      </c>
      <c r="E22" s="110">
        <v>0</v>
      </c>
      <c r="F22" s="110">
        <v>4238</v>
      </c>
      <c r="G22" s="110">
        <v>0</v>
      </c>
      <c r="H22" s="110">
        <v>4351</v>
      </c>
      <c r="I22" s="110">
        <v>0</v>
      </c>
      <c r="J22" s="110">
        <v>4308</v>
      </c>
      <c r="K22" s="110">
        <v>0</v>
      </c>
      <c r="L22" s="110">
        <v>4351</v>
      </c>
      <c r="M22" s="110">
        <v>15</v>
      </c>
      <c r="N22" s="110">
        <v>4230</v>
      </c>
      <c r="O22" s="110">
        <v>16</v>
      </c>
      <c r="P22">
        <v>4135</v>
      </c>
      <c r="Q22">
        <v>6.0999999999999999E-2</v>
      </c>
      <c r="S22" s="25">
        <f t="shared" si="1"/>
        <v>2.4909310761789603</v>
      </c>
      <c r="T22" s="25">
        <f t="shared" si="2"/>
        <v>2.4909310761789603</v>
      </c>
      <c r="U22" s="25">
        <f t="shared" si="3"/>
        <v>5.2237001209189842</v>
      </c>
      <c r="V22" s="25">
        <f t="shared" si="4"/>
        <v>4.1837968561064089</v>
      </c>
      <c r="W22" s="25">
        <f t="shared" si="5"/>
        <v>5.2237001209189842</v>
      </c>
    </row>
    <row r="23" spans="1:23" ht="15.7">
      <c r="A23" s="36" t="s">
        <v>288</v>
      </c>
      <c r="B23" s="20" t="s">
        <v>21</v>
      </c>
      <c r="C23" s="20">
        <f t="shared" si="0"/>
        <v>3965</v>
      </c>
      <c r="D23" s="110">
        <v>4087</v>
      </c>
      <c r="E23" s="110">
        <v>0</v>
      </c>
      <c r="F23" s="110">
        <v>4087</v>
      </c>
      <c r="G23" s="110">
        <v>0</v>
      </c>
      <c r="H23" s="110">
        <v>4358</v>
      </c>
      <c r="I23" s="110">
        <v>0</v>
      </c>
      <c r="J23" s="110">
        <v>3998</v>
      </c>
      <c r="K23" s="110">
        <v>0</v>
      </c>
      <c r="L23" s="110">
        <v>4358</v>
      </c>
      <c r="M23" s="110">
        <v>15</v>
      </c>
      <c r="N23" s="110">
        <v>4021</v>
      </c>
      <c r="O23" s="110">
        <v>16</v>
      </c>
      <c r="P23">
        <v>3965</v>
      </c>
      <c r="Q23">
        <v>0.14000000000000001</v>
      </c>
      <c r="S23" s="25">
        <f t="shared" si="1"/>
        <v>3.0769230769230771</v>
      </c>
      <c r="T23" s="25">
        <f t="shared" si="2"/>
        <v>3.0769230769230771</v>
      </c>
      <c r="U23" s="25">
        <f t="shared" si="3"/>
        <v>9.9117276166456492</v>
      </c>
      <c r="V23" s="25">
        <f t="shared" si="4"/>
        <v>0.83228247162673397</v>
      </c>
      <c r="W23" s="25">
        <f t="shared" si="5"/>
        <v>9.9117276166456492</v>
      </c>
    </row>
    <row r="24" spans="1:23" ht="15.7">
      <c r="A24" s="36" t="s">
        <v>288</v>
      </c>
      <c r="B24" s="20" t="s">
        <v>22</v>
      </c>
      <c r="C24" s="20">
        <f t="shared" si="0"/>
        <v>4137</v>
      </c>
      <c r="D24" s="110">
        <v>4142</v>
      </c>
      <c r="E24" s="110">
        <v>0</v>
      </c>
      <c r="F24" s="110">
        <v>4142</v>
      </c>
      <c r="G24" s="110">
        <v>0</v>
      </c>
      <c r="H24" s="110">
        <v>4440</v>
      </c>
      <c r="I24" s="110">
        <v>0</v>
      </c>
      <c r="J24" s="110">
        <v>4287</v>
      </c>
      <c r="K24" s="110">
        <v>0</v>
      </c>
      <c r="L24" s="110">
        <v>4440</v>
      </c>
      <c r="M24" s="110">
        <v>0</v>
      </c>
      <c r="N24" s="110">
        <v>4156</v>
      </c>
      <c r="O24" s="110">
        <v>16</v>
      </c>
      <c r="P24">
        <v>4137</v>
      </c>
      <c r="Q24">
        <v>0.20200000000000001</v>
      </c>
      <c r="S24" s="25">
        <f t="shared" si="1"/>
        <v>0.1208605269518975</v>
      </c>
      <c r="T24" s="25">
        <f t="shared" si="2"/>
        <v>0.1208605269518975</v>
      </c>
      <c r="U24" s="25">
        <f t="shared" si="3"/>
        <v>7.3241479332849888</v>
      </c>
      <c r="V24" s="25">
        <f t="shared" si="4"/>
        <v>3.6258158085569252</v>
      </c>
      <c r="W24" s="25">
        <f t="shared" si="5"/>
        <v>7.3241479332849888</v>
      </c>
    </row>
    <row r="25" spans="1:23" ht="15.7">
      <c r="A25" s="36" t="s">
        <v>288</v>
      </c>
      <c r="B25" s="20" t="s">
        <v>23</v>
      </c>
      <c r="C25" s="20">
        <f t="shared" si="0"/>
        <v>4166</v>
      </c>
      <c r="D25" s="110">
        <v>4205</v>
      </c>
      <c r="E25" s="110">
        <v>0</v>
      </c>
      <c r="F25" s="110">
        <v>4205</v>
      </c>
      <c r="G25" s="110">
        <v>0</v>
      </c>
      <c r="H25" s="110">
        <v>4454</v>
      </c>
      <c r="I25" s="110">
        <v>0</v>
      </c>
      <c r="J25" s="110">
        <v>4258</v>
      </c>
      <c r="K25" s="110">
        <v>0</v>
      </c>
      <c r="L25" s="110">
        <v>4454</v>
      </c>
      <c r="M25" s="110">
        <v>0</v>
      </c>
      <c r="N25" s="110">
        <v>4209</v>
      </c>
      <c r="O25" s="110">
        <v>16</v>
      </c>
      <c r="P25">
        <v>4166</v>
      </c>
      <c r="Q25">
        <v>0.29599999999999999</v>
      </c>
      <c r="S25" s="25">
        <f t="shared" si="1"/>
        <v>0.93614978396543447</v>
      </c>
      <c r="T25" s="25">
        <f t="shared" si="2"/>
        <v>0.93614978396543447</v>
      </c>
      <c r="U25" s="25">
        <f t="shared" si="3"/>
        <v>6.9131060969755156</v>
      </c>
      <c r="V25" s="25">
        <f t="shared" si="4"/>
        <v>2.2083533365338455</v>
      </c>
      <c r="W25" s="25">
        <f t="shared" si="5"/>
        <v>6.9131060969755156</v>
      </c>
    </row>
    <row r="26" spans="1:23" ht="15.7">
      <c r="A26" s="36" t="s">
        <v>288</v>
      </c>
      <c r="B26" s="20" t="s">
        <v>24</v>
      </c>
      <c r="C26" s="20">
        <f t="shared" si="0"/>
        <v>4164</v>
      </c>
      <c r="D26" s="110">
        <v>4247</v>
      </c>
      <c r="E26" s="110">
        <v>0</v>
      </c>
      <c r="F26" s="110">
        <v>4247</v>
      </c>
      <c r="G26" s="110">
        <v>0</v>
      </c>
      <c r="H26" s="110">
        <v>4240</v>
      </c>
      <c r="I26" s="110">
        <v>16</v>
      </c>
      <c r="J26" s="110">
        <v>4253</v>
      </c>
      <c r="K26" s="110">
        <v>0</v>
      </c>
      <c r="L26" s="110">
        <v>4240</v>
      </c>
      <c r="M26" s="110">
        <v>0</v>
      </c>
      <c r="N26" s="110">
        <v>4196</v>
      </c>
      <c r="O26" s="110">
        <v>15</v>
      </c>
      <c r="P26">
        <v>4164</v>
      </c>
      <c r="Q26">
        <v>0.17099999999999999</v>
      </c>
      <c r="S26" s="25">
        <f t="shared" si="1"/>
        <v>1.9932756964457252</v>
      </c>
      <c r="T26" s="25">
        <f t="shared" si="2"/>
        <v>1.9932756964457252</v>
      </c>
      <c r="U26" s="25">
        <f t="shared" si="3"/>
        <v>1.8251681075888568</v>
      </c>
      <c r="V26" s="25">
        <f t="shared" si="4"/>
        <v>2.1373679154658984</v>
      </c>
      <c r="W26" s="25">
        <f t="shared" si="5"/>
        <v>1.8251681075888568</v>
      </c>
    </row>
    <row r="27" spans="1:23" ht="15.7">
      <c r="A27" s="36" t="s">
        <v>288</v>
      </c>
      <c r="B27" s="20" t="s">
        <v>25</v>
      </c>
      <c r="C27" s="20">
        <f t="shared" si="0"/>
        <v>4077</v>
      </c>
      <c r="D27" s="110">
        <v>4135</v>
      </c>
      <c r="E27" s="110">
        <v>0</v>
      </c>
      <c r="F27" s="110">
        <v>4102</v>
      </c>
      <c r="G27" s="110">
        <v>0</v>
      </c>
      <c r="H27" s="110">
        <v>4190</v>
      </c>
      <c r="I27" s="110">
        <v>0</v>
      </c>
      <c r="J27" s="110">
        <v>4102</v>
      </c>
      <c r="K27" s="110">
        <v>0</v>
      </c>
      <c r="L27" s="110">
        <v>4186</v>
      </c>
      <c r="M27" s="110">
        <v>0</v>
      </c>
      <c r="N27" s="110">
        <v>4086</v>
      </c>
      <c r="O27" s="110">
        <v>31</v>
      </c>
      <c r="P27">
        <v>4077</v>
      </c>
      <c r="Q27">
        <v>0.109</v>
      </c>
      <c r="S27" s="25">
        <f t="shared" si="1"/>
        <v>1.4226146676477802</v>
      </c>
      <c r="T27" s="25">
        <f t="shared" si="2"/>
        <v>0.61319597743438803</v>
      </c>
      <c r="U27" s="25">
        <f t="shared" si="3"/>
        <v>2.7716458180034338</v>
      </c>
      <c r="V27" s="25">
        <f t="shared" si="4"/>
        <v>0.61319597743438803</v>
      </c>
      <c r="W27" s="25">
        <f t="shared" si="5"/>
        <v>2.6735344616139316</v>
      </c>
    </row>
    <row r="28" spans="1:23" ht="15.7">
      <c r="A28" s="36" t="s">
        <v>288</v>
      </c>
      <c r="B28" s="20" t="s">
        <v>26</v>
      </c>
      <c r="C28" s="20">
        <f t="shared" si="0"/>
        <v>4134</v>
      </c>
      <c r="D28" s="110">
        <v>4247</v>
      </c>
      <c r="E28" s="110">
        <v>0</v>
      </c>
      <c r="F28" s="110">
        <v>4247</v>
      </c>
      <c r="G28" s="110">
        <v>0</v>
      </c>
      <c r="H28" s="110">
        <v>4276</v>
      </c>
      <c r="I28" s="110">
        <v>0</v>
      </c>
      <c r="J28" s="110">
        <v>4271</v>
      </c>
      <c r="K28" s="110">
        <v>0</v>
      </c>
      <c r="L28" s="110">
        <v>4313</v>
      </c>
      <c r="M28" s="110">
        <v>0</v>
      </c>
      <c r="N28" s="110">
        <v>4149</v>
      </c>
      <c r="O28" s="110">
        <v>16</v>
      </c>
      <c r="P28">
        <v>4134</v>
      </c>
      <c r="Q28">
        <v>0.218</v>
      </c>
      <c r="S28" s="25">
        <f t="shared" si="1"/>
        <v>2.733430091920658</v>
      </c>
      <c r="T28" s="25">
        <f t="shared" si="2"/>
        <v>2.733430091920658</v>
      </c>
      <c r="U28" s="25">
        <f t="shared" si="3"/>
        <v>3.4349298500241896</v>
      </c>
      <c r="V28" s="25">
        <f t="shared" si="4"/>
        <v>3.3139816158684083</v>
      </c>
      <c r="W28" s="25">
        <f t="shared" si="5"/>
        <v>4.3299467827769718</v>
      </c>
    </row>
    <row r="29" spans="1:23" ht="15.7">
      <c r="A29" s="36" t="s">
        <v>288</v>
      </c>
      <c r="B29" s="20" t="s">
        <v>27</v>
      </c>
      <c r="C29" s="20">
        <f t="shared" si="0"/>
        <v>4021</v>
      </c>
      <c r="D29" s="110">
        <v>4107</v>
      </c>
      <c r="E29" s="110">
        <v>0</v>
      </c>
      <c r="F29" s="110">
        <v>4068</v>
      </c>
      <c r="G29" s="110">
        <v>0</v>
      </c>
      <c r="H29" s="110">
        <v>4258</v>
      </c>
      <c r="I29" s="110">
        <v>0</v>
      </c>
      <c r="J29" s="110">
        <v>4092</v>
      </c>
      <c r="K29" s="110">
        <v>0</v>
      </c>
      <c r="L29" s="110">
        <v>4258</v>
      </c>
      <c r="M29" s="110">
        <v>0</v>
      </c>
      <c r="N29" s="110">
        <v>4021</v>
      </c>
      <c r="O29" s="110">
        <v>16</v>
      </c>
      <c r="P29">
        <v>4021</v>
      </c>
      <c r="Q29">
        <v>9.2999999999999999E-2</v>
      </c>
      <c r="S29" s="25">
        <f t="shared" si="1"/>
        <v>2.1387714498880874</v>
      </c>
      <c r="T29" s="25">
        <f t="shared" si="2"/>
        <v>1.1688634667993036</v>
      </c>
      <c r="U29" s="25">
        <f t="shared" si="3"/>
        <v>5.8940562049241478</v>
      </c>
      <c r="V29" s="25">
        <f t="shared" si="4"/>
        <v>1.7657299179308628</v>
      </c>
      <c r="W29" s="25">
        <f t="shared" si="5"/>
        <v>5.8940562049241478</v>
      </c>
    </row>
    <row r="30" spans="1:23" ht="15.7">
      <c r="A30" s="36" t="s">
        <v>288</v>
      </c>
      <c r="B30" s="20" t="s">
        <v>28</v>
      </c>
      <c r="C30" s="20">
        <f t="shared" si="0"/>
        <v>4307</v>
      </c>
      <c r="D30" s="110">
        <v>4414</v>
      </c>
      <c r="E30" s="110">
        <v>0</v>
      </c>
      <c r="F30" s="110">
        <v>4414</v>
      </c>
      <c r="G30" s="110">
        <v>0</v>
      </c>
      <c r="H30" s="110">
        <v>4327</v>
      </c>
      <c r="I30" s="110">
        <v>0</v>
      </c>
      <c r="J30" s="110">
        <v>4372</v>
      </c>
      <c r="K30" s="110">
        <v>0</v>
      </c>
      <c r="L30" s="110">
        <v>4327</v>
      </c>
      <c r="M30" s="110">
        <v>0</v>
      </c>
      <c r="N30" s="110">
        <v>4328</v>
      </c>
      <c r="O30" s="110">
        <v>32</v>
      </c>
      <c r="P30">
        <v>4307</v>
      </c>
      <c r="Q30">
        <v>0.15600000000000003</v>
      </c>
      <c r="S30" s="25">
        <f t="shared" si="1"/>
        <v>2.4843278384026006</v>
      </c>
      <c r="T30" s="25">
        <f t="shared" si="2"/>
        <v>2.4843278384026006</v>
      </c>
      <c r="U30" s="25">
        <f t="shared" si="3"/>
        <v>0.46436034362665424</v>
      </c>
      <c r="V30" s="25">
        <f t="shared" si="4"/>
        <v>1.5091711167866264</v>
      </c>
      <c r="W30" s="25">
        <f t="shared" si="5"/>
        <v>0.46436034362665424</v>
      </c>
    </row>
    <row r="31" spans="1:23" ht="15.7">
      <c r="A31" s="36" t="s">
        <v>288</v>
      </c>
      <c r="B31" s="20" t="s">
        <v>29</v>
      </c>
      <c r="C31" s="20">
        <f t="shared" si="0"/>
        <v>4071</v>
      </c>
      <c r="D31" s="110">
        <v>4197</v>
      </c>
      <c r="E31" s="110">
        <v>0</v>
      </c>
      <c r="F31" s="110">
        <v>4197</v>
      </c>
      <c r="G31" s="110">
        <v>0</v>
      </c>
      <c r="H31" s="110">
        <v>4339</v>
      </c>
      <c r="I31" s="110">
        <v>0</v>
      </c>
      <c r="J31" s="110">
        <v>4222</v>
      </c>
      <c r="K31" s="110">
        <v>0</v>
      </c>
      <c r="L31" s="110">
        <v>4339</v>
      </c>
      <c r="M31" s="110">
        <v>0</v>
      </c>
      <c r="N31" s="110">
        <v>4122</v>
      </c>
      <c r="O31" s="110">
        <v>16</v>
      </c>
      <c r="P31">
        <v>4071</v>
      </c>
      <c r="Q31">
        <v>0.25</v>
      </c>
      <c r="S31" s="25">
        <f t="shared" si="1"/>
        <v>3.0950626381724393</v>
      </c>
      <c r="T31" s="25">
        <f t="shared" si="2"/>
        <v>3.0950626381724393</v>
      </c>
      <c r="U31" s="25">
        <f t="shared" si="3"/>
        <v>6.5831491034143941</v>
      </c>
      <c r="V31" s="25">
        <f t="shared" si="4"/>
        <v>3.7091623679685584</v>
      </c>
      <c r="W31" s="25">
        <f t="shared" si="5"/>
        <v>6.5831491034143941</v>
      </c>
    </row>
    <row r="32" spans="1:23" ht="15.7">
      <c r="A32" s="36" t="s">
        <v>289</v>
      </c>
      <c r="B32" s="20" t="s">
        <v>30</v>
      </c>
      <c r="C32" s="20">
        <f t="shared" si="0"/>
        <v>5263</v>
      </c>
      <c r="D32" s="110">
        <v>5672</v>
      </c>
      <c r="E32" s="110">
        <v>0</v>
      </c>
      <c r="F32" s="110">
        <v>5514</v>
      </c>
      <c r="G32" s="110">
        <v>15</v>
      </c>
      <c r="H32" s="110">
        <v>5512</v>
      </c>
      <c r="I32" s="110">
        <v>32</v>
      </c>
      <c r="J32" s="110">
        <v>5637</v>
      </c>
      <c r="K32" s="110">
        <v>15</v>
      </c>
      <c r="L32" s="110">
        <v>5727</v>
      </c>
      <c r="M32" s="110">
        <v>31</v>
      </c>
      <c r="N32" s="110">
        <v>5514</v>
      </c>
      <c r="O32" s="110">
        <v>78</v>
      </c>
      <c r="P32">
        <v>5263</v>
      </c>
      <c r="Q32">
        <v>0.187</v>
      </c>
      <c r="S32" s="25">
        <f t="shared" si="1"/>
        <v>7.7712331369941099</v>
      </c>
      <c r="T32" s="25">
        <f t="shared" si="2"/>
        <v>4.7691430742922289</v>
      </c>
      <c r="U32" s="25">
        <f t="shared" si="3"/>
        <v>4.7311419342580274</v>
      </c>
      <c r="V32" s="25">
        <f t="shared" si="4"/>
        <v>7.1062131863955917</v>
      </c>
      <c r="W32" s="25">
        <f t="shared" si="5"/>
        <v>8.8162644879346388</v>
      </c>
    </row>
    <row r="33" spans="1:23" ht="15.7">
      <c r="A33" s="36" t="s">
        <v>289</v>
      </c>
      <c r="B33" s="20" t="s">
        <v>31</v>
      </c>
      <c r="C33" s="20">
        <f t="shared" si="0"/>
        <v>5493</v>
      </c>
      <c r="D33" s="110">
        <v>5772</v>
      </c>
      <c r="E33" s="110">
        <v>0</v>
      </c>
      <c r="F33" s="110">
        <v>5772</v>
      </c>
      <c r="G33" s="110">
        <v>16</v>
      </c>
      <c r="H33" s="110">
        <v>5773</v>
      </c>
      <c r="I33" s="110">
        <v>31</v>
      </c>
      <c r="J33" s="110">
        <v>5863</v>
      </c>
      <c r="K33" s="110">
        <v>16</v>
      </c>
      <c r="L33" s="110">
        <v>5709</v>
      </c>
      <c r="M33" s="110">
        <v>31</v>
      </c>
      <c r="N33" s="110">
        <v>5679</v>
      </c>
      <c r="O33" s="110">
        <v>78</v>
      </c>
      <c r="P33">
        <v>5493</v>
      </c>
      <c r="Q33">
        <v>0.79600000000000004</v>
      </c>
      <c r="S33" s="25">
        <f t="shared" si="1"/>
        <v>5.0791916985253964</v>
      </c>
      <c r="T33" s="25">
        <f t="shared" si="2"/>
        <v>5.0791916985253964</v>
      </c>
      <c r="U33" s="25">
        <f t="shared" si="3"/>
        <v>5.0973966866921536</v>
      </c>
      <c r="V33" s="25">
        <f t="shared" si="4"/>
        <v>6.7358456217003457</v>
      </c>
      <c r="W33" s="25">
        <f t="shared" si="5"/>
        <v>3.9322774440196615</v>
      </c>
    </row>
    <row r="34" spans="1:23" ht="15.7">
      <c r="A34" s="36" t="s">
        <v>289</v>
      </c>
      <c r="B34" s="20" t="s">
        <v>32</v>
      </c>
      <c r="C34" s="20">
        <f t="shared" si="0"/>
        <v>5400</v>
      </c>
      <c r="D34" s="110">
        <v>5699</v>
      </c>
      <c r="E34" s="110">
        <v>16</v>
      </c>
      <c r="F34" s="110">
        <v>5699</v>
      </c>
      <c r="G34" s="110">
        <v>0</v>
      </c>
      <c r="H34" s="110">
        <v>5636</v>
      </c>
      <c r="I34" s="110">
        <v>31</v>
      </c>
      <c r="J34" s="110">
        <v>5742</v>
      </c>
      <c r="K34" s="110">
        <v>16</v>
      </c>
      <c r="L34" s="110">
        <v>5777</v>
      </c>
      <c r="M34" s="110">
        <v>31</v>
      </c>
      <c r="N34" s="110">
        <v>5600</v>
      </c>
      <c r="O34" s="110">
        <v>94</v>
      </c>
      <c r="P34">
        <v>5400</v>
      </c>
      <c r="Q34">
        <v>0.40600000000000003</v>
      </c>
      <c r="S34" s="25">
        <f t="shared" si="1"/>
        <v>5.5370370370370372</v>
      </c>
      <c r="T34" s="25">
        <f t="shared" si="2"/>
        <v>5.5370370370370372</v>
      </c>
      <c r="U34" s="25">
        <f t="shared" si="3"/>
        <v>4.3703703703703702</v>
      </c>
      <c r="V34" s="25">
        <f t="shared" si="4"/>
        <v>6.3333333333333339</v>
      </c>
      <c r="W34" s="25">
        <f t="shared" si="5"/>
        <v>6.9814814814814818</v>
      </c>
    </row>
    <row r="35" spans="1:23" ht="15.7">
      <c r="A35" s="36" t="s">
        <v>289</v>
      </c>
      <c r="B35" s="20" t="s">
        <v>33</v>
      </c>
      <c r="C35" s="20">
        <f t="shared" si="0"/>
        <v>5518</v>
      </c>
      <c r="D35" s="110">
        <v>5719</v>
      </c>
      <c r="E35" s="110">
        <v>0</v>
      </c>
      <c r="F35" s="110">
        <v>5719</v>
      </c>
      <c r="G35" s="110">
        <v>15</v>
      </c>
      <c r="H35" s="110">
        <v>5829</v>
      </c>
      <c r="I35" s="110">
        <v>31</v>
      </c>
      <c r="J35" s="110">
        <v>5928</v>
      </c>
      <c r="K35" s="110">
        <v>16</v>
      </c>
      <c r="L35" s="110">
        <v>5903</v>
      </c>
      <c r="M35" s="110">
        <v>31</v>
      </c>
      <c r="N35" s="110">
        <v>5639</v>
      </c>
      <c r="O35" s="110">
        <v>79</v>
      </c>
      <c r="P35">
        <v>5518</v>
      </c>
      <c r="Q35">
        <v>0.312</v>
      </c>
      <c r="S35" s="25">
        <f t="shared" si="1"/>
        <v>3.6426241391808625</v>
      </c>
      <c r="T35" s="25">
        <f t="shared" si="2"/>
        <v>3.6426241391808625</v>
      </c>
      <c r="U35" s="25">
        <f t="shared" si="3"/>
        <v>5.6361000362450158</v>
      </c>
      <c r="V35" s="25">
        <f t="shared" si="4"/>
        <v>7.4302283436027547</v>
      </c>
      <c r="W35" s="25">
        <f t="shared" si="5"/>
        <v>6.9771656397245376</v>
      </c>
    </row>
    <row r="36" spans="1:23" ht="15.7">
      <c r="A36" s="36" t="s">
        <v>289</v>
      </c>
      <c r="B36" s="20" t="s">
        <v>34</v>
      </c>
      <c r="C36" s="20">
        <f t="shared" si="0"/>
        <v>5418</v>
      </c>
      <c r="D36" s="110">
        <v>5710</v>
      </c>
      <c r="E36" s="110">
        <v>0</v>
      </c>
      <c r="F36" s="110">
        <v>5710</v>
      </c>
      <c r="G36" s="110">
        <v>16</v>
      </c>
      <c r="H36" s="110">
        <v>5742</v>
      </c>
      <c r="I36" s="110">
        <v>31</v>
      </c>
      <c r="J36" s="110">
        <v>5874</v>
      </c>
      <c r="K36" s="110">
        <v>16</v>
      </c>
      <c r="L36" s="110">
        <v>5666</v>
      </c>
      <c r="M36" s="110">
        <v>31</v>
      </c>
      <c r="N36" s="110">
        <v>5615</v>
      </c>
      <c r="O36" s="110">
        <v>78</v>
      </c>
      <c r="P36">
        <v>5418</v>
      </c>
      <c r="Q36">
        <v>0.14000000000000001</v>
      </c>
      <c r="S36" s="25">
        <f t="shared" si="1"/>
        <v>5.3894425987449246</v>
      </c>
      <c r="T36" s="25">
        <f t="shared" si="2"/>
        <v>5.3894425987449246</v>
      </c>
      <c r="U36" s="25">
        <f t="shared" si="3"/>
        <v>5.9800664451827243</v>
      </c>
      <c r="V36" s="25">
        <f t="shared" si="4"/>
        <v>8.4163898117386484</v>
      </c>
      <c r="W36" s="25">
        <f t="shared" si="5"/>
        <v>4.5773348098929496</v>
      </c>
    </row>
    <row r="37" spans="1:23" ht="15.7">
      <c r="A37" s="36" t="s">
        <v>289</v>
      </c>
      <c r="B37" s="20" t="s">
        <v>35</v>
      </c>
      <c r="C37" s="20">
        <f t="shared" si="0"/>
        <v>5499</v>
      </c>
      <c r="D37" s="110">
        <v>5733</v>
      </c>
      <c r="E37" s="110">
        <v>0</v>
      </c>
      <c r="F37" s="110">
        <v>5733</v>
      </c>
      <c r="G37" s="110">
        <v>16</v>
      </c>
      <c r="H37" s="110">
        <v>5876</v>
      </c>
      <c r="I37" s="110">
        <v>47</v>
      </c>
      <c r="J37" s="110">
        <v>5801</v>
      </c>
      <c r="K37" s="110">
        <v>0</v>
      </c>
      <c r="L37" s="110">
        <v>5751</v>
      </c>
      <c r="M37" s="110">
        <v>62</v>
      </c>
      <c r="N37" s="110">
        <v>5662</v>
      </c>
      <c r="O37" s="110">
        <v>78</v>
      </c>
      <c r="P37">
        <v>5499</v>
      </c>
      <c r="Q37">
        <v>0.75</v>
      </c>
      <c r="S37" s="25">
        <f t="shared" si="1"/>
        <v>4.2553191489361701</v>
      </c>
      <c r="T37" s="25">
        <f t="shared" si="2"/>
        <v>4.2553191489361701</v>
      </c>
      <c r="U37" s="25">
        <f t="shared" si="3"/>
        <v>6.8557919621749415</v>
      </c>
      <c r="V37" s="25">
        <f t="shared" si="4"/>
        <v>5.4919076195671943</v>
      </c>
      <c r="W37" s="25">
        <f t="shared" si="5"/>
        <v>4.5826513911620292</v>
      </c>
    </row>
    <row r="38" spans="1:23" ht="15.7">
      <c r="A38" s="36" t="s">
        <v>289</v>
      </c>
      <c r="B38" s="20" t="s">
        <v>36</v>
      </c>
      <c r="C38" s="20">
        <f t="shared" si="0"/>
        <v>5411</v>
      </c>
      <c r="D38" s="110">
        <v>5753</v>
      </c>
      <c r="E38" s="110">
        <v>0</v>
      </c>
      <c r="F38" s="110">
        <v>5753</v>
      </c>
      <c r="G38" s="110">
        <v>16</v>
      </c>
      <c r="H38" s="110">
        <v>5690</v>
      </c>
      <c r="I38" s="110">
        <v>31</v>
      </c>
      <c r="J38" s="110">
        <v>5819</v>
      </c>
      <c r="K38" s="110">
        <v>16</v>
      </c>
      <c r="L38" s="110">
        <v>5763</v>
      </c>
      <c r="M38" s="110">
        <v>31</v>
      </c>
      <c r="N38" s="110">
        <v>5495</v>
      </c>
      <c r="O38" s="110">
        <v>78</v>
      </c>
      <c r="P38">
        <v>5411</v>
      </c>
      <c r="Q38">
        <v>0.874</v>
      </c>
      <c r="S38" s="25">
        <f t="shared" si="1"/>
        <v>6.3204583256329698</v>
      </c>
      <c r="T38" s="25">
        <f t="shared" si="2"/>
        <v>6.3204583256329698</v>
      </c>
      <c r="U38" s="25">
        <f t="shared" si="3"/>
        <v>5.1561633709111074</v>
      </c>
      <c r="V38" s="25">
        <f t="shared" si="4"/>
        <v>7.5401958972463508</v>
      </c>
      <c r="W38" s="25">
        <f t="shared" si="5"/>
        <v>6.5052670486046944</v>
      </c>
    </row>
    <row r="39" spans="1:23" ht="15.7">
      <c r="A39" s="36" t="s">
        <v>289</v>
      </c>
      <c r="B39" s="20" t="s">
        <v>37</v>
      </c>
      <c r="C39" s="20">
        <f t="shared" si="0"/>
        <v>5318</v>
      </c>
      <c r="D39" s="110">
        <v>5622</v>
      </c>
      <c r="E39" s="110">
        <v>0</v>
      </c>
      <c r="F39" s="110">
        <v>5692</v>
      </c>
      <c r="G39" s="110">
        <v>0</v>
      </c>
      <c r="H39" s="110">
        <v>5569</v>
      </c>
      <c r="I39" s="110">
        <v>47</v>
      </c>
      <c r="J39" s="110">
        <v>5730</v>
      </c>
      <c r="K39" s="110">
        <v>0</v>
      </c>
      <c r="L39" s="110">
        <v>5663</v>
      </c>
      <c r="M39" s="110">
        <v>32</v>
      </c>
      <c r="N39" s="110">
        <v>5489</v>
      </c>
      <c r="O39" s="110">
        <v>78</v>
      </c>
      <c r="P39">
        <v>5318</v>
      </c>
      <c r="Q39">
        <v>0.249</v>
      </c>
      <c r="S39" s="25">
        <f t="shared" si="1"/>
        <v>5.7164347499059796</v>
      </c>
      <c r="T39" s="25">
        <f t="shared" si="2"/>
        <v>7.0327190673185411</v>
      </c>
      <c r="U39" s="25">
        <f t="shared" si="3"/>
        <v>4.7198194810078977</v>
      </c>
      <c r="V39" s="25">
        <f t="shared" si="4"/>
        <v>7.7472734110567876</v>
      </c>
      <c r="W39" s="25">
        <f t="shared" si="5"/>
        <v>6.4874012786761943</v>
      </c>
    </row>
    <row r="40" spans="1:23" ht="15.7">
      <c r="A40" s="36" t="s">
        <v>289</v>
      </c>
      <c r="B40" s="20" t="s">
        <v>38</v>
      </c>
      <c r="C40" s="20">
        <f t="shared" si="0"/>
        <v>5180</v>
      </c>
      <c r="D40" s="110">
        <v>5515</v>
      </c>
      <c r="E40" s="110">
        <v>0</v>
      </c>
      <c r="F40" s="110">
        <v>5515</v>
      </c>
      <c r="G40" s="110">
        <v>16</v>
      </c>
      <c r="H40" s="110">
        <v>5609</v>
      </c>
      <c r="I40" s="110">
        <v>31</v>
      </c>
      <c r="J40" s="110">
        <v>5633</v>
      </c>
      <c r="K40" s="110">
        <v>16</v>
      </c>
      <c r="L40" s="110">
        <v>5467</v>
      </c>
      <c r="M40" s="110">
        <v>31</v>
      </c>
      <c r="N40" s="110">
        <v>5389</v>
      </c>
      <c r="O40" s="110">
        <v>78</v>
      </c>
      <c r="P40">
        <v>5180</v>
      </c>
      <c r="Q40">
        <v>0.125</v>
      </c>
      <c r="S40" s="25">
        <f t="shared" si="1"/>
        <v>6.4671814671814669</v>
      </c>
      <c r="T40" s="25">
        <f t="shared" si="2"/>
        <v>6.4671814671814669</v>
      </c>
      <c r="U40" s="25">
        <f t="shared" si="3"/>
        <v>8.281853281853282</v>
      </c>
      <c r="V40" s="25">
        <f t="shared" si="4"/>
        <v>8.7451737451737461</v>
      </c>
      <c r="W40" s="25">
        <f t="shared" si="5"/>
        <v>5.5405405405405412</v>
      </c>
    </row>
    <row r="41" spans="1:23" ht="15.7">
      <c r="A41" s="36" t="s">
        <v>289</v>
      </c>
      <c r="B41" s="20" t="s">
        <v>39</v>
      </c>
      <c r="C41" s="20">
        <f t="shared" si="0"/>
        <v>5436</v>
      </c>
      <c r="D41" s="110">
        <v>5660</v>
      </c>
      <c r="E41" s="110">
        <v>0</v>
      </c>
      <c r="F41" s="110">
        <v>5660</v>
      </c>
      <c r="G41" s="110">
        <v>16</v>
      </c>
      <c r="H41" s="110">
        <v>5601</v>
      </c>
      <c r="I41" s="110">
        <v>31</v>
      </c>
      <c r="J41" s="110">
        <v>5871</v>
      </c>
      <c r="K41" s="110">
        <v>15</v>
      </c>
      <c r="L41" s="110">
        <v>5659</v>
      </c>
      <c r="M41" s="110">
        <v>32</v>
      </c>
      <c r="N41" s="110">
        <v>5519</v>
      </c>
      <c r="O41" s="110">
        <v>78</v>
      </c>
      <c r="P41">
        <v>5436</v>
      </c>
      <c r="Q41">
        <v>0.32699999999999996</v>
      </c>
      <c r="S41" s="25">
        <f t="shared" si="1"/>
        <v>4.1206769683590876</v>
      </c>
      <c r="T41" s="25">
        <f t="shared" si="2"/>
        <v>4.1206769683590876</v>
      </c>
      <c r="U41" s="25">
        <f t="shared" si="3"/>
        <v>3.0353200883002205</v>
      </c>
      <c r="V41" s="25">
        <f t="shared" si="4"/>
        <v>8.0022075055187649</v>
      </c>
      <c r="W41" s="25">
        <f t="shared" si="5"/>
        <v>4.1022810890360555</v>
      </c>
    </row>
    <row r="42" spans="1:23" ht="15.7">
      <c r="A42" s="36" t="s">
        <v>290</v>
      </c>
      <c r="B42" s="20" t="s">
        <v>40</v>
      </c>
      <c r="C42" s="20">
        <f t="shared" si="0"/>
        <v>6936</v>
      </c>
      <c r="D42" s="110">
        <v>7145</v>
      </c>
      <c r="E42" s="110">
        <v>0</v>
      </c>
      <c r="F42" s="110">
        <v>7145</v>
      </c>
      <c r="G42" s="110">
        <v>15</v>
      </c>
      <c r="H42" s="110">
        <v>7299</v>
      </c>
      <c r="I42" s="110">
        <v>63</v>
      </c>
      <c r="J42" s="110">
        <v>7217</v>
      </c>
      <c r="K42" s="110">
        <v>16</v>
      </c>
      <c r="L42" s="110">
        <v>7256</v>
      </c>
      <c r="M42" s="110">
        <v>78</v>
      </c>
      <c r="N42" s="110">
        <v>7020</v>
      </c>
      <c r="O42" s="110">
        <v>78</v>
      </c>
      <c r="P42">
        <v>6936</v>
      </c>
      <c r="Q42">
        <v>0.40600000000000003</v>
      </c>
      <c r="S42" s="25">
        <f t="shared" si="1"/>
        <v>3.013264129181084</v>
      </c>
      <c r="T42" s="25">
        <f t="shared" si="2"/>
        <v>3.013264129181084</v>
      </c>
      <c r="U42" s="25">
        <f t="shared" si="3"/>
        <v>5.2335640138408301</v>
      </c>
      <c r="V42" s="25">
        <f t="shared" si="4"/>
        <v>4.0513264129181081</v>
      </c>
      <c r="W42" s="25">
        <f t="shared" si="5"/>
        <v>4.6136101499423301</v>
      </c>
    </row>
    <row r="43" spans="1:23" ht="15.7">
      <c r="A43" s="36" t="s">
        <v>290</v>
      </c>
      <c r="B43" s="20" t="s">
        <v>41</v>
      </c>
      <c r="C43" s="20">
        <f t="shared" si="0"/>
        <v>6808</v>
      </c>
      <c r="D43" s="110">
        <v>7127</v>
      </c>
      <c r="E43" s="110">
        <v>0</v>
      </c>
      <c r="F43" s="110">
        <v>7127</v>
      </c>
      <c r="G43" s="110">
        <v>15</v>
      </c>
      <c r="H43" s="110">
        <v>7197</v>
      </c>
      <c r="I43" s="110">
        <v>63</v>
      </c>
      <c r="J43" s="110">
        <v>7068</v>
      </c>
      <c r="K43" s="110">
        <v>16</v>
      </c>
      <c r="L43" s="110">
        <v>7265</v>
      </c>
      <c r="M43" s="110">
        <v>78</v>
      </c>
      <c r="N43" s="110">
        <v>6979</v>
      </c>
      <c r="O43" s="110">
        <v>78</v>
      </c>
      <c r="P43">
        <v>6808</v>
      </c>
      <c r="Q43">
        <v>0.39</v>
      </c>
      <c r="S43" s="25">
        <f t="shared" si="1"/>
        <v>4.6856639247943592</v>
      </c>
      <c r="T43" s="25">
        <f t="shared" si="2"/>
        <v>4.6856639247943592</v>
      </c>
      <c r="U43" s="25">
        <f t="shared" si="3"/>
        <v>5.7138660399529968</v>
      </c>
      <c r="V43" s="25">
        <f t="shared" si="4"/>
        <v>3.8190364277320796</v>
      </c>
      <c r="W43" s="25">
        <f t="shared" si="5"/>
        <v>6.7126909518213855</v>
      </c>
    </row>
    <row r="44" spans="1:23" ht="15.7">
      <c r="A44" s="36" t="s">
        <v>290</v>
      </c>
      <c r="B44" s="20" t="s">
        <v>42</v>
      </c>
      <c r="C44" s="20">
        <f t="shared" si="0"/>
        <v>6754</v>
      </c>
      <c r="D44" s="110">
        <v>7130</v>
      </c>
      <c r="E44" s="110">
        <v>0</v>
      </c>
      <c r="F44" s="110">
        <v>7130</v>
      </c>
      <c r="G44" s="110">
        <v>16</v>
      </c>
      <c r="H44" s="110">
        <v>7053</v>
      </c>
      <c r="I44" s="110">
        <v>62</v>
      </c>
      <c r="J44" s="110">
        <v>7082</v>
      </c>
      <c r="K44" s="110">
        <v>16</v>
      </c>
      <c r="L44" s="110">
        <v>7204</v>
      </c>
      <c r="M44" s="110">
        <v>62</v>
      </c>
      <c r="N44" s="110">
        <v>6889</v>
      </c>
      <c r="O44" s="110">
        <v>78</v>
      </c>
      <c r="P44">
        <v>6754</v>
      </c>
      <c r="Q44">
        <v>0.48399999999999999</v>
      </c>
      <c r="S44" s="25">
        <f t="shared" si="1"/>
        <v>5.5670713651169681</v>
      </c>
      <c r="T44" s="25">
        <f t="shared" si="2"/>
        <v>5.5670713651169681</v>
      </c>
      <c r="U44" s="25">
        <f t="shared" si="3"/>
        <v>4.427006218537163</v>
      </c>
      <c r="V44" s="25">
        <f t="shared" si="4"/>
        <v>4.8563814036126738</v>
      </c>
      <c r="W44" s="25">
        <f t="shared" si="5"/>
        <v>6.6627183891027535</v>
      </c>
    </row>
    <row r="45" spans="1:23" ht="15.7">
      <c r="A45" s="36" t="s">
        <v>290</v>
      </c>
      <c r="B45" s="20" t="s">
        <v>43</v>
      </c>
      <c r="C45" s="20">
        <f t="shared" si="0"/>
        <v>6950</v>
      </c>
      <c r="D45" s="110">
        <v>7333</v>
      </c>
      <c r="E45" s="110">
        <v>0</v>
      </c>
      <c r="F45" s="110">
        <v>7333</v>
      </c>
      <c r="G45" s="110">
        <v>15</v>
      </c>
      <c r="H45" s="110">
        <v>7330</v>
      </c>
      <c r="I45" s="110">
        <v>94</v>
      </c>
      <c r="J45" s="110">
        <v>7241</v>
      </c>
      <c r="K45" s="110">
        <v>16</v>
      </c>
      <c r="L45" s="110">
        <v>7438</v>
      </c>
      <c r="M45" s="110">
        <v>78</v>
      </c>
      <c r="N45" s="110">
        <v>7103</v>
      </c>
      <c r="O45" s="110">
        <v>78</v>
      </c>
      <c r="P45">
        <v>6950</v>
      </c>
      <c r="Q45">
        <v>0.625</v>
      </c>
      <c r="S45" s="25">
        <f t="shared" si="1"/>
        <v>5.5107913669064752</v>
      </c>
      <c r="T45" s="25">
        <f t="shared" si="2"/>
        <v>5.5107913669064752</v>
      </c>
      <c r="U45" s="25">
        <f t="shared" si="3"/>
        <v>5.4676258992805753</v>
      </c>
      <c r="V45" s="25">
        <f t="shared" si="4"/>
        <v>4.1870503597122299</v>
      </c>
      <c r="W45" s="25">
        <f t="shared" si="5"/>
        <v>7.0215827338129495</v>
      </c>
    </row>
    <row r="46" spans="1:23" ht="15.7">
      <c r="A46" s="36" t="s">
        <v>290</v>
      </c>
      <c r="B46" s="20" t="s">
        <v>44</v>
      </c>
      <c r="C46" s="20">
        <f t="shared" si="0"/>
        <v>6999</v>
      </c>
      <c r="D46" s="110">
        <v>7368</v>
      </c>
      <c r="E46" s="110">
        <v>0</v>
      </c>
      <c r="F46" s="110">
        <v>7368</v>
      </c>
      <c r="G46" s="110">
        <v>15</v>
      </c>
      <c r="H46" s="110">
        <v>7288</v>
      </c>
      <c r="I46" s="110">
        <v>79</v>
      </c>
      <c r="J46" s="110">
        <v>7238</v>
      </c>
      <c r="K46" s="110">
        <v>0</v>
      </c>
      <c r="L46" s="110">
        <v>7396</v>
      </c>
      <c r="M46" s="110">
        <v>78</v>
      </c>
      <c r="N46" s="110">
        <v>7210</v>
      </c>
      <c r="O46" s="110">
        <v>78</v>
      </c>
      <c r="P46">
        <v>6999</v>
      </c>
      <c r="Q46">
        <v>0.25</v>
      </c>
      <c r="S46" s="25">
        <f t="shared" si="1"/>
        <v>5.2721817402486071</v>
      </c>
      <c r="T46" s="25">
        <f t="shared" si="2"/>
        <v>5.2721817402486071</v>
      </c>
      <c r="U46" s="25">
        <f t="shared" si="3"/>
        <v>4.1291613087583938</v>
      </c>
      <c r="V46" s="25">
        <f t="shared" si="4"/>
        <v>3.4147735390770109</v>
      </c>
      <c r="W46" s="25">
        <f t="shared" si="5"/>
        <v>5.6722388912701813</v>
      </c>
    </row>
    <row r="47" spans="1:23" ht="15.7">
      <c r="A47" s="36" t="s">
        <v>290</v>
      </c>
      <c r="B47" s="20" t="s">
        <v>45</v>
      </c>
      <c r="C47" s="20">
        <f t="shared" si="0"/>
        <v>6837</v>
      </c>
      <c r="D47" s="110">
        <v>7084</v>
      </c>
      <c r="E47" s="110">
        <v>0</v>
      </c>
      <c r="F47" s="110">
        <v>7142</v>
      </c>
      <c r="G47" s="110">
        <v>15</v>
      </c>
      <c r="H47" s="110">
        <v>7044</v>
      </c>
      <c r="I47" s="110">
        <v>79</v>
      </c>
      <c r="J47" s="110">
        <v>7178</v>
      </c>
      <c r="K47" s="110">
        <v>0</v>
      </c>
      <c r="L47" s="110">
        <v>7105</v>
      </c>
      <c r="M47" s="110">
        <v>78</v>
      </c>
      <c r="N47" s="110">
        <v>6975</v>
      </c>
      <c r="O47" s="110">
        <v>79</v>
      </c>
      <c r="P47">
        <v>6837</v>
      </c>
      <c r="Q47">
        <v>0.29699999999999999</v>
      </c>
      <c r="S47" s="25">
        <f t="shared" si="1"/>
        <v>3.6126956267368726</v>
      </c>
      <c r="T47" s="25">
        <f t="shared" si="2"/>
        <v>4.4610209156062597</v>
      </c>
      <c r="U47" s="25">
        <f t="shared" si="3"/>
        <v>3.0276437033786747</v>
      </c>
      <c r="V47" s="25">
        <f t="shared" si="4"/>
        <v>4.9875676466286389</v>
      </c>
      <c r="W47" s="25">
        <f t="shared" si="5"/>
        <v>3.9198478864999267</v>
      </c>
    </row>
    <row r="48" spans="1:23" ht="15.7">
      <c r="A48" s="36" t="s">
        <v>290</v>
      </c>
      <c r="B48" s="20" t="s">
        <v>46</v>
      </c>
      <c r="C48" s="20">
        <f t="shared" si="0"/>
        <v>7066</v>
      </c>
      <c r="D48" s="110">
        <v>7370</v>
      </c>
      <c r="E48" s="110">
        <v>0</v>
      </c>
      <c r="F48" s="110">
        <v>7435</v>
      </c>
      <c r="G48" s="110">
        <v>15</v>
      </c>
      <c r="H48" s="110">
        <v>7481</v>
      </c>
      <c r="I48" s="110">
        <v>79</v>
      </c>
      <c r="J48" s="110">
        <v>7493</v>
      </c>
      <c r="K48" s="110">
        <v>0</v>
      </c>
      <c r="L48" s="110">
        <v>7460</v>
      </c>
      <c r="M48" s="110">
        <v>93</v>
      </c>
      <c r="N48" s="110">
        <v>7156</v>
      </c>
      <c r="O48" s="110">
        <v>94</v>
      </c>
      <c r="P48">
        <v>7066</v>
      </c>
      <c r="Q48">
        <v>0.78100000000000003</v>
      </c>
      <c r="S48" s="25">
        <f t="shared" si="1"/>
        <v>4.3022926691197281</v>
      </c>
      <c r="T48" s="25">
        <f t="shared" si="2"/>
        <v>5.2221907727144075</v>
      </c>
      <c r="U48" s="25">
        <f t="shared" si="3"/>
        <v>5.8731955844891024</v>
      </c>
      <c r="V48" s="25">
        <f t="shared" si="4"/>
        <v>6.0430229266911972</v>
      </c>
      <c r="W48" s="25">
        <f t="shared" si="5"/>
        <v>5.5759977356354371</v>
      </c>
    </row>
    <row r="49" spans="1:23" ht="15.7">
      <c r="A49" s="36" t="s">
        <v>290</v>
      </c>
      <c r="B49" s="20" t="s">
        <v>47</v>
      </c>
      <c r="C49" s="20">
        <f t="shared" si="0"/>
        <v>6845</v>
      </c>
      <c r="D49" s="110">
        <v>7047</v>
      </c>
      <c r="E49" s="110">
        <v>0</v>
      </c>
      <c r="F49" s="110">
        <v>7047</v>
      </c>
      <c r="G49" s="110">
        <v>16</v>
      </c>
      <c r="H49" s="110">
        <v>7093</v>
      </c>
      <c r="I49" s="110">
        <v>63</v>
      </c>
      <c r="J49" s="110">
        <v>7154</v>
      </c>
      <c r="K49" s="110">
        <v>15</v>
      </c>
      <c r="L49" s="110">
        <v>7181</v>
      </c>
      <c r="M49" s="110">
        <v>78</v>
      </c>
      <c r="N49" s="110">
        <v>6957</v>
      </c>
      <c r="O49" s="110">
        <v>78</v>
      </c>
      <c r="P49">
        <v>6845</v>
      </c>
      <c r="Q49">
        <v>0.70199999999999996</v>
      </c>
      <c r="S49" s="25">
        <f t="shared" si="1"/>
        <v>2.9510591672753836</v>
      </c>
      <c r="T49" s="25">
        <f t="shared" si="2"/>
        <v>2.9510591672753836</v>
      </c>
      <c r="U49" s="25">
        <f t="shared" si="3"/>
        <v>3.6230825420014607</v>
      </c>
      <c r="V49" s="25">
        <f t="shared" si="4"/>
        <v>4.514243973703433</v>
      </c>
      <c r="W49" s="25">
        <f t="shared" si="5"/>
        <v>4.9086924762600441</v>
      </c>
    </row>
    <row r="50" spans="1:23" ht="15.7">
      <c r="A50" s="36" t="s">
        <v>290</v>
      </c>
      <c r="B50" s="20" t="s">
        <v>48</v>
      </c>
      <c r="C50" s="20">
        <f t="shared" si="0"/>
        <v>6930</v>
      </c>
      <c r="D50" s="110">
        <v>7162</v>
      </c>
      <c r="E50" s="110">
        <v>0</v>
      </c>
      <c r="F50" s="110">
        <v>7162</v>
      </c>
      <c r="G50" s="110">
        <v>16</v>
      </c>
      <c r="H50" s="110">
        <v>7146</v>
      </c>
      <c r="I50" s="110">
        <v>63</v>
      </c>
      <c r="J50" s="110">
        <v>7285</v>
      </c>
      <c r="K50" s="110">
        <v>15</v>
      </c>
      <c r="L50" s="110">
        <v>7112</v>
      </c>
      <c r="M50" s="110">
        <v>78</v>
      </c>
      <c r="N50" s="110">
        <v>7017</v>
      </c>
      <c r="O50" s="110">
        <v>78</v>
      </c>
      <c r="P50">
        <v>6930</v>
      </c>
      <c r="Q50">
        <v>0.32799999999999996</v>
      </c>
      <c r="S50" s="25">
        <f t="shared" si="1"/>
        <v>3.3477633477633479</v>
      </c>
      <c r="T50" s="25">
        <f t="shared" si="2"/>
        <v>3.3477633477633479</v>
      </c>
      <c r="U50" s="25">
        <f t="shared" si="3"/>
        <v>3.116883116883117</v>
      </c>
      <c r="V50" s="25">
        <f t="shared" si="4"/>
        <v>5.1226551226551225</v>
      </c>
      <c r="W50" s="25">
        <f t="shared" si="5"/>
        <v>2.6262626262626263</v>
      </c>
    </row>
    <row r="51" spans="1:23" ht="15.7">
      <c r="A51" s="36" t="s">
        <v>290</v>
      </c>
      <c r="B51" s="20" t="s">
        <v>49</v>
      </c>
      <c r="C51" s="20">
        <f t="shared" si="0"/>
        <v>6929</v>
      </c>
      <c r="D51" s="110">
        <v>7262</v>
      </c>
      <c r="E51" s="110">
        <v>0</v>
      </c>
      <c r="F51" s="110">
        <v>7136</v>
      </c>
      <c r="G51" s="110">
        <v>16</v>
      </c>
      <c r="H51" s="110">
        <v>7270</v>
      </c>
      <c r="I51" s="110">
        <v>63</v>
      </c>
      <c r="J51" s="110">
        <v>7219</v>
      </c>
      <c r="K51" s="110">
        <v>15</v>
      </c>
      <c r="L51" s="110">
        <v>7202</v>
      </c>
      <c r="M51" s="110">
        <v>78</v>
      </c>
      <c r="N51" s="110">
        <v>7046</v>
      </c>
      <c r="O51" s="110">
        <v>79</v>
      </c>
      <c r="P51">
        <v>6929</v>
      </c>
      <c r="Q51">
        <v>0.42100000000000004</v>
      </c>
      <c r="S51" s="25">
        <f t="shared" si="1"/>
        <v>4.8058882955693463</v>
      </c>
      <c r="T51" s="25">
        <f t="shared" si="2"/>
        <v>2.9874440756241882</v>
      </c>
      <c r="U51" s="25">
        <f t="shared" si="3"/>
        <v>4.9213450714388802</v>
      </c>
      <c r="V51" s="25">
        <f t="shared" si="4"/>
        <v>4.1853081252706019</v>
      </c>
      <c r="W51" s="25">
        <f t="shared" si="5"/>
        <v>3.9399624765478425</v>
      </c>
    </row>
    <row r="52" spans="1:23" ht="15.7">
      <c r="A52" s="36" t="s">
        <v>291</v>
      </c>
      <c r="B52" s="20" t="s">
        <v>50</v>
      </c>
      <c r="C52" s="20">
        <f t="shared" si="0"/>
        <v>9116</v>
      </c>
      <c r="D52" s="110">
        <v>9334</v>
      </c>
      <c r="E52" s="110">
        <v>0</v>
      </c>
      <c r="F52" s="110">
        <v>9334</v>
      </c>
      <c r="G52" s="110">
        <v>15</v>
      </c>
      <c r="H52" s="110">
        <v>9293</v>
      </c>
      <c r="I52" s="110">
        <v>157</v>
      </c>
      <c r="J52" s="110">
        <v>9432</v>
      </c>
      <c r="K52" s="110">
        <v>0</v>
      </c>
      <c r="L52" s="110">
        <v>9291</v>
      </c>
      <c r="M52" s="110">
        <v>156</v>
      </c>
      <c r="N52" s="110">
        <v>9278</v>
      </c>
      <c r="O52" s="110">
        <v>219</v>
      </c>
      <c r="P52">
        <v>9116</v>
      </c>
      <c r="Q52">
        <v>0.86</v>
      </c>
      <c r="S52" s="25">
        <f t="shared" si="1"/>
        <v>2.3913997367266346</v>
      </c>
      <c r="T52" s="25">
        <f t="shared" si="2"/>
        <v>2.3913997367266346</v>
      </c>
      <c r="U52" s="25">
        <f t="shared" si="3"/>
        <v>1.9416410706450198</v>
      </c>
      <c r="V52" s="25">
        <f t="shared" si="4"/>
        <v>3.4664326458973238</v>
      </c>
      <c r="W52" s="25">
        <f t="shared" si="5"/>
        <v>1.9197016235190874</v>
      </c>
    </row>
    <row r="53" spans="1:23" ht="15.7">
      <c r="A53" s="36" t="s">
        <v>291</v>
      </c>
      <c r="B53" s="20" t="s">
        <v>51</v>
      </c>
      <c r="C53" s="20">
        <f t="shared" si="0"/>
        <v>8607</v>
      </c>
      <c r="D53" s="110">
        <v>8816</v>
      </c>
      <c r="E53" s="110">
        <v>0</v>
      </c>
      <c r="F53" s="110">
        <v>8816</v>
      </c>
      <c r="G53" s="110">
        <v>15</v>
      </c>
      <c r="H53" s="110">
        <v>9095</v>
      </c>
      <c r="I53" s="110">
        <v>141</v>
      </c>
      <c r="J53" s="110">
        <v>8998</v>
      </c>
      <c r="K53" s="110">
        <v>16</v>
      </c>
      <c r="L53" s="110">
        <v>8868</v>
      </c>
      <c r="M53" s="110">
        <v>156</v>
      </c>
      <c r="N53" s="110">
        <v>8760</v>
      </c>
      <c r="O53" s="110">
        <v>141</v>
      </c>
      <c r="P53">
        <v>8607</v>
      </c>
      <c r="Q53">
        <v>0.17200000000000001</v>
      </c>
      <c r="S53" s="25">
        <f t="shared" si="1"/>
        <v>2.4282560706401766</v>
      </c>
      <c r="T53" s="25">
        <f t="shared" si="2"/>
        <v>2.4282560706401766</v>
      </c>
      <c r="U53" s="25">
        <f t="shared" si="3"/>
        <v>5.6698036481933309</v>
      </c>
      <c r="V53" s="25">
        <f t="shared" si="4"/>
        <v>4.5428139886139185</v>
      </c>
      <c r="W53" s="25">
        <f t="shared" si="5"/>
        <v>3.0324154757755317</v>
      </c>
    </row>
    <row r="54" spans="1:23" ht="15.7">
      <c r="A54" s="36" t="s">
        <v>291</v>
      </c>
      <c r="B54" s="20" t="s">
        <v>52</v>
      </c>
      <c r="C54" s="20">
        <f t="shared" si="0"/>
        <v>8815</v>
      </c>
      <c r="D54" s="110">
        <v>9072</v>
      </c>
      <c r="E54" s="110">
        <v>0</v>
      </c>
      <c r="F54" s="110">
        <v>9072</v>
      </c>
      <c r="G54" s="110">
        <v>16</v>
      </c>
      <c r="H54" s="110">
        <v>9125</v>
      </c>
      <c r="I54" s="110">
        <v>156</v>
      </c>
      <c r="J54" s="110">
        <v>9199</v>
      </c>
      <c r="K54" s="110">
        <v>15</v>
      </c>
      <c r="L54" s="110">
        <v>9265</v>
      </c>
      <c r="M54" s="110">
        <v>157</v>
      </c>
      <c r="N54" s="110">
        <v>8955</v>
      </c>
      <c r="O54" s="110">
        <v>78</v>
      </c>
      <c r="P54">
        <v>8815</v>
      </c>
      <c r="Q54">
        <v>0.93800000000000006</v>
      </c>
      <c r="S54" s="25">
        <f t="shared" si="1"/>
        <v>2.9154849688031765</v>
      </c>
      <c r="T54" s="25">
        <f t="shared" si="2"/>
        <v>2.9154849688031765</v>
      </c>
      <c r="U54" s="25">
        <f t="shared" si="3"/>
        <v>3.5167328417470225</v>
      </c>
      <c r="V54" s="25">
        <f t="shared" si="4"/>
        <v>4.3562110039705049</v>
      </c>
      <c r="W54" s="25">
        <f t="shared" si="5"/>
        <v>5.1049347702779349</v>
      </c>
    </row>
    <row r="55" spans="1:23" ht="15.7">
      <c r="A55" s="36" t="s">
        <v>291</v>
      </c>
      <c r="B55" s="20" t="s">
        <v>53</v>
      </c>
      <c r="C55" s="20">
        <f t="shared" si="0"/>
        <v>8750</v>
      </c>
      <c r="D55" s="110">
        <v>9034</v>
      </c>
      <c r="E55" s="110">
        <v>0</v>
      </c>
      <c r="F55" s="110">
        <v>9034</v>
      </c>
      <c r="G55" s="110">
        <v>16</v>
      </c>
      <c r="H55" s="110">
        <v>9054</v>
      </c>
      <c r="I55" s="110">
        <v>140</v>
      </c>
      <c r="J55" s="110">
        <v>9074</v>
      </c>
      <c r="K55" s="110">
        <v>16</v>
      </c>
      <c r="L55" s="110">
        <v>8973</v>
      </c>
      <c r="M55" s="110">
        <v>156</v>
      </c>
      <c r="N55" s="110">
        <v>8892</v>
      </c>
      <c r="O55" s="110">
        <v>93</v>
      </c>
      <c r="P55">
        <v>8750</v>
      </c>
      <c r="Q55">
        <v>1.4059999999999999</v>
      </c>
      <c r="S55" s="25">
        <f t="shared" si="1"/>
        <v>3.245714285714286</v>
      </c>
      <c r="T55" s="25">
        <f t="shared" si="2"/>
        <v>3.245714285714286</v>
      </c>
      <c r="U55" s="25">
        <f t="shared" si="3"/>
        <v>3.4742857142857146</v>
      </c>
      <c r="V55" s="25">
        <f t="shared" si="4"/>
        <v>3.7028571428571433</v>
      </c>
      <c r="W55" s="25">
        <f t="shared" si="5"/>
        <v>2.5485714285714285</v>
      </c>
    </row>
    <row r="56" spans="1:23" ht="15.7">
      <c r="A56" s="36" t="s">
        <v>291</v>
      </c>
      <c r="B56" s="20" t="s">
        <v>54</v>
      </c>
      <c r="C56" s="20">
        <f t="shared" si="0"/>
        <v>8822</v>
      </c>
      <c r="D56" s="110">
        <v>9164</v>
      </c>
      <c r="E56" s="110">
        <v>0</v>
      </c>
      <c r="F56" s="110">
        <v>9164</v>
      </c>
      <c r="G56" s="110">
        <v>16</v>
      </c>
      <c r="H56" s="110">
        <v>9191</v>
      </c>
      <c r="I56" s="110">
        <v>156</v>
      </c>
      <c r="J56" s="110">
        <v>9180</v>
      </c>
      <c r="K56" s="110">
        <v>0</v>
      </c>
      <c r="L56" s="110">
        <v>9195</v>
      </c>
      <c r="M56" s="110">
        <v>156</v>
      </c>
      <c r="N56" s="110">
        <v>8999</v>
      </c>
      <c r="O56" s="110">
        <v>78</v>
      </c>
      <c r="P56">
        <v>8822</v>
      </c>
      <c r="Q56">
        <v>0.31200000000000006</v>
      </c>
      <c r="S56" s="25">
        <f t="shared" si="1"/>
        <v>3.876671956472455</v>
      </c>
      <c r="T56" s="25">
        <f t="shared" si="2"/>
        <v>3.876671956472455</v>
      </c>
      <c r="U56" s="25">
        <f t="shared" si="3"/>
        <v>4.182725005667649</v>
      </c>
      <c r="V56" s="25">
        <f t="shared" si="4"/>
        <v>4.058036726365903</v>
      </c>
      <c r="W56" s="25">
        <f t="shared" si="5"/>
        <v>4.2280661981410113</v>
      </c>
    </row>
    <row r="57" spans="1:23" ht="15.7">
      <c r="A57" s="36" t="s">
        <v>291</v>
      </c>
      <c r="B57" s="20" t="s">
        <v>55</v>
      </c>
      <c r="C57" s="20">
        <f t="shared" si="0"/>
        <v>8823</v>
      </c>
      <c r="D57" s="110">
        <v>9038</v>
      </c>
      <c r="E57" s="110">
        <v>0</v>
      </c>
      <c r="F57" s="110">
        <v>9038</v>
      </c>
      <c r="G57" s="110">
        <v>16</v>
      </c>
      <c r="H57" s="110">
        <v>9046</v>
      </c>
      <c r="I57" s="110">
        <v>156</v>
      </c>
      <c r="J57" s="110">
        <v>9172</v>
      </c>
      <c r="K57" s="110">
        <v>16</v>
      </c>
      <c r="L57" s="110">
        <v>9104</v>
      </c>
      <c r="M57" s="110">
        <v>156</v>
      </c>
      <c r="N57" s="110">
        <v>8953</v>
      </c>
      <c r="O57" s="110">
        <v>79</v>
      </c>
      <c r="P57">
        <v>8823</v>
      </c>
      <c r="Q57">
        <v>0.56200000000000006</v>
      </c>
      <c r="S57" s="25">
        <f t="shared" si="1"/>
        <v>2.4368128754391929</v>
      </c>
      <c r="T57" s="25">
        <f t="shared" si="2"/>
        <v>2.4368128754391929</v>
      </c>
      <c r="U57" s="25">
        <f t="shared" si="3"/>
        <v>2.5274849824322794</v>
      </c>
      <c r="V57" s="25">
        <f t="shared" si="4"/>
        <v>3.9555706675733875</v>
      </c>
      <c r="W57" s="25">
        <f t="shared" si="5"/>
        <v>3.1848577581321549</v>
      </c>
    </row>
    <row r="58" spans="1:23" ht="15.7">
      <c r="A58" s="36" t="s">
        <v>291</v>
      </c>
      <c r="B58" s="20" t="s">
        <v>56</v>
      </c>
      <c r="C58" s="20">
        <f t="shared" si="0"/>
        <v>8888</v>
      </c>
      <c r="D58" s="110">
        <v>9220</v>
      </c>
      <c r="E58" s="110">
        <v>0</v>
      </c>
      <c r="F58" s="110">
        <v>9285</v>
      </c>
      <c r="G58" s="110">
        <v>16</v>
      </c>
      <c r="H58" s="110">
        <v>9141</v>
      </c>
      <c r="I58" s="110">
        <v>172</v>
      </c>
      <c r="J58" s="110">
        <v>9270</v>
      </c>
      <c r="K58" s="110">
        <v>15</v>
      </c>
      <c r="L58" s="110">
        <v>9303</v>
      </c>
      <c r="M58" s="110">
        <v>156</v>
      </c>
      <c r="N58" s="110">
        <v>8980</v>
      </c>
      <c r="O58" s="110">
        <v>78</v>
      </c>
      <c r="P58">
        <v>8888</v>
      </c>
      <c r="Q58">
        <v>0.21900000000000003</v>
      </c>
      <c r="S58" s="25">
        <f t="shared" si="1"/>
        <v>3.7353735373537353</v>
      </c>
      <c r="T58" s="25">
        <f t="shared" si="2"/>
        <v>4.466696669666967</v>
      </c>
      <c r="U58" s="25">
        <f t="shared" si="3"/>
        <v>2.8465346534653468</v>
      </c>
      <c r="V58" s="25">
        <f t="shared" si="4"/>
        <v>4.2979297929792981</v>
      </c>
      <c r="W58" s="25">
        <f t="shared" si="5"/>
        <v>4.6692169216921693</v>
      </c>
    </row>
    <row r="59" spans="1:23" ht="15.7">
      <c r="A59" s="36" t="s">
        <v>291</v>
      </c>
      <c r="B59" s="20" t="s">
        <v>57</v>
      </c>
      <c r="C59" s="20">
        <f t="shared" si="0"/>
        <v>8738</v>
      </c>
      <c r="D59" s="110">
        <v>9052</v>
      </c>
      <c r="E59" s="110">
        <v>0</v>
      </c>
      <c r="F59" s="110">
        <v>9052</v>
      </c>
      <c r="G59" s="110">
        <v>15</v>
      </c>
      <c r="H59" s="110">
        <v>9193</v>
      </c>
      <c r="I59" s="110">
        <v>157</v>
      </c>
      <c r="J59" s="110">
        <v>9200</v>
      </c>
      <c r="K59" s="110">
        <v>15</v>
      </c>
      <c r="L59" s="110">
        <v>8942</v>
      </c>
      <c r="M59" s="110">
        <v>172</v>
      </c>
      <c r="N59" s="110">
        <v>8879</v>
      </c>
      <c r="O59" s="110">
        <v>94</v>
      </c>
      <c r="P59">
        <v>8738</v>
      </c>
      <c r="Q59">
        <v>0.375</v>
      </c>
      <c r="S59" s="25">
        <f t="shared" si="1"/>
        <v>3.593499656672007</v>
      </c>
      <c r="T59" s="25">
        <f t="shared" si="2"/>
        <v>3.593499656672007</v>
      </c>
      <c r="U59" s="25">
        <f t="shared" si="3"/>
        <v>5.2071412222476541</v>
      </c>
      <c r="V59" s="25">
        <f t="shared" si="4"/>
        <v>5.28725108720531</v>
      </c>
      <c r="W59" s="25">
        <f t="shared" si="5"/>
        <v>2.3346303501945527</v>
      </c>
    </row>
    <row r="60" spans="1:23" ht="15.7">
      <c r="A60" s="36" t="s">
        <v>291</v>
      </c>
      <c r="B60" s="20" t="s">
        <v>58</v>
      </c>
      <c r="C60" s="20">
        <f t="shared" si="0"/>
        <v>8795</v>
      </c>
      <c r="D60" s="110">
        <v>9074</v>
      </c>
      <c r="E60" s="110">
        <v>0</v>
      </c>
      <c r="F60" s="110">
        <v>9074</v>
      </c>
      <c r="G60" s="110">
        <v>31</v>
      </c>
      <c r="H60" s="110">
        <v>9370</v>
      </c>
      <c r="I60" s="110">
        <v>156</v>
      </c>
      <c r="J60" s="110">
        <v>9229</v>
      </c>
      <c r="K60" s="110">
        <v>0</v>
      </c>
      <c r="L60" s="110">
        <v>9370</v>
      </c>
      <c r="M60" s="110">
        <v>172</v>
      </c>
      <c r="N60" s="110">
        <v>8981</v>
      </c>
      <c r="O60" s="110">
        <v>78</v>
      </c>
      <c r="P60">
        <v>8795</v>
      </c>
      <c r="Q60">
        <v>0.32800000000000001</v>
      </c>
      <c r="S60" s="25">
        <f t="shared" si="1"/>
        <v>3.1722569641841956</v>
      </c>
      <c r="T60" s="25">
        <f t="shared" si="2"/>
        <v>3.1722569641841956</v>
      </c>
      <c r="U60" s="25">
        <f t="shared" si="3"/>
        <v>6.5378055713473566</v>
      </c>
      <c r="V60" s="25">
        <f t="shared" si="4"/>
        <v>4.9346219442865262</v>
      </c>
      <c r="W60" s="25">
        <f t="shared" si="5"/>
        <v>6.5378055713473566</v>
      </c>
    </row>
    <row r="61" spans="1:23" ht="15.7">
      <c r="A61" s="36" t="s">
        <v>291</v>
      </c>
      <c r="B61" s="20" t="s">
        <v>59</v>
      </c>
      <c r="C61" s="20">
        <f t="shared" si="0"/>
        <v>8854</v>
      </c>
      <c r="D61" s="110">
        <v>9198</v>
      </c>
      <c r="E61" s="110">
        <v>0</v>
      </c>
      <c r="F61" s="110">
        <v>9198</v>
      </c>
      <c r="G61" s="110">
        <v>16</v>
      </c>
      <c r="H61" s="110">
        <v>9378</v>
      </c>
      <c r="I61" s="110">
        <v>171</v>
      </c>
      <c r="J61" s="110">
        <v>9210</v>
      </c>
      <c r="K61" s="110">
        <v>16</v>
      </c>
      <c r="L61" s="110">
        <v>9308</v>
      </c>
      <c r="M61" s="110">
        <v>172</v>
      </c>
      <c r="N61" s="110">
        <v>9025</v>
      </c>
      <c r="O61" s="110">
        <v>93</v>
      </c>
      <c r="P61">
        <v>8854</v>
      </c>
      <c r="Q61">
        <v>3.5</v>
      </c>
      <c r="S61" s="25">
        <f t="shared" si="1"/>
        <v>3.8852496046984415</v>
      </c>
      <c r="T61" s="25">
        <f t="shared" si="2"/>
        <v>3.8852496046984415</v>
      </c>
      <c r="U61" s="25">
        <f t="shared" si="3"/>
        <v>5.9182290490173939</v>
      </c>
      <c r="V61" s="25">
        <f t="shared" si="4"/>
        <v>4.0207815676530378</v>
      </c>
      <c r="W61" s="25">
        <f t="shared" si="5"/>
        <v>5.1276259317822452</v>
      </c>
    </row>
    <row r="62" spans="1:23" ht="15.7">
      <c r="A62" s="36" t="s">
        <v>292</v>
      </c>
      <c r="B62" s="20" t="s">
        <v>60</v>
      </c>
      <c r="C62" s="20">
        <f t="shared" si="0"/>
        <v>10371</v>
      </c>
      <c r="D62" s="110">
        <v>11200</v>
      </c>
      <c r="E62" s="110">
        <v>0</v>
      </c>
      <c r="F62" s="110">
        <v>11200</v>
      </c>
      <c r="G62" s="110">
        <v>312</v>
      </c>
      <c r="H62" s="110">
        <v>10866</v>
      </c>
      <c r="I62" s="110">
        <v>860</v>
      </c>
      <c r="J62" s="110">
        <v>11303</v>
      </c>
      <c r="K62" s="110">
        <v>218</v>
      </c>
      <c r="L62" s="110">
        <v>11152</v>
      </c>
      <c r="M62" s="110">
        <v>860</v>
      </c>
      <c r="N62" s="110">
        <v>10956</v>
      </c>
      <c r="O62" s="110">
        <v>203</v>
      </c>
      <c r="P62">
        <v>10371</v>
      </c>
      <c r="Q62">
        <v>0.45299999999999996</v>
      </c>
      <c r="S62" s="25">
        <f t="shared" si="1"/>
        <v>7.9934432552309325</v>
      </c>
      <c r="T62" s="25">
        <f t="shared" si="2"/>
        <v>7.9934432552309325</v>
      </c>
      <c r="U62" s="25">
        <f t="shared" si="3"/>
        <v>4.7729245010124384</v>
      </c>
      <c r="V62" s="25">
        <f t="shared" si="4"/>
        <v>8.9865972423102889</v>
      </c>
      <c r="W62" s="25">
        <f t="shared" si="5"/>
        <v>7.5306142127085138</v>
      </c>
    </row>
    <row r="63" spans="1:23" ht="15.7">
      <c r="A63" s="36" t="s">
        <v>292</v>
      </c>
      <c r="B63" s="20" t="s">
        <v>61</v>
      </c>
      <c r="C63" s="20">
        <f t="shared" si="0"/>
        <v>10191</v>
      </c>
      <c r="D63" s="110">
        <v>10928</v>
      </c>
      <c r="E63" s="110">
        <v>0</v>
      </c>
      <c r="F63" s="110">
        <v>10928</v>
      </c>
      <c r="G63" s="110">
        <v>297</v>
      </c>
      <c r="H63" s="110">
        <v>10762</v>
      </c>
      <c r="I63" s="110">
        <v>812</v>
      </c>
      <c r="J63" s="110">
        <v>11122</v>
      </c>
      <c r="K63" s="110">
        <v>188</v>
      </c>
      <c r="L63" s="110">
        <v>10888</v>
      </c>
      <c r="M63" s="110">
        <v>906</v>
      </c>
      <c r="N63" s="110">
        <v>10640</v>
      </c>
      <c r="O63" s="110">
        <v>203</v>
      </c>
      <c r="P63">
        <v>10191</v>
      </c>
      <c r="Q63">
        <v>0.60899999999999999</v>
      </c>
      <c r="S63" s="25">
        <f t="shared" si="1"/>
        <v>7.2318712589539782</v>
      </c>
      <c r="T63" s="25">
        <f t="shared" si="2"/>
        <v>7.2318712589539782</v>
      </c>
      <c r="U63" s="25">
        <f t="shared" si="3"/>
        <v>5.602983024237072</v>
      </c>
      <c r="V63" s="25">
        <f t="shared" si="4"/>
        <v>9.1355117260327745</v>
      </c>
      <c r="W63" s="25">
        <f t="shared" si="5"/>
        <v>6.839368069865567</v>
      </c>
    </row>
    <row r="64" spans="1:23" ht="15.7">
      <c r="A64" s="36" t="s">
        <v>292</v>
      </c>
      <c r="B64" s="20" t="s">
        <v>62</v>
      </c>
      <c r="C64" s="20">
        <f t="shared" si="0"/>
        <v>10055</v>
      </c>
      <c r="D64" s="110">
        <v>10618</v>
      </c>
      <c r="E64" s="110">
        <v>0</v>
      </c>
      <c r="F64" s="110">
        <v>10618</v>
      </c>
      <c r="G64" s="110">
        <v>313</v>
      </c>
      <c r="H64" s="110">
        <v>10791</v>
      </c>
      <c r="I64" s="110">
        <v>843</v>
      </c>
      <c r="J64" s="110">
        <v>10976</v>
      </c>
      <c r="K64" s="110">
        <v>188</v>
      </c>
      <c r="L64" s="110">
        <v>10755</v>
      </c>
      <c r="M64" s="110">
        <v>890</v>
      </c>
      <c r="N64" s="110">
        <v>10623</v>
      </c>
      <c r="O64" s="110">
        <v>282</v>
      </c>
      <c r="P64">
        <v>10055</v>
      </c>
      <c r="Q64">
        <v>3.5469999999999997</v>
      </c>
      <c r="S64" s="25">
        <f t="shared" si="1"/>
        <v>5.5992043759323717</v>
      </c>
      <c r="T64" s="25">
        <f t="shared" si="2"/>
        <v>5.5992043759323717</v>
      </c>
      <c r="U64" s="25">
        <f t="shared" si="3"/>
        <v>7.319741422178021</v>
      </c>
      <c r="V64" s="25">
        <f t="shared" si="4"/>
        <v>9.1596220785678764</v>
      </c>
      <c r="W64" s="25">
        <f t="shared" si="5"/>
        <v>6.9617105917454003</v>
      </c>
    </row>
    <row r="65" spans="1:23" ht="15.7">
      <c r="A65" s="36" t="s">
        <v>292</v>
      </c>
      <c r="B65" s="20" t="s">
        <v>63</v>
      </c>
      <c r="C65" s="20">
        <f t="shared" si="0"/>
        <v>9900</v>
      </c>
      <c r="D65" s="110">
        <v>10737</v>
      </c>
      <c r="E65" s="110">
        <v>0</v>
      </c>
      <c r="F65" s="110">
        <v>10678</v>
      </c>
      <c r="G65" s="110">
        <v>360</v>
      </c>
      <c r="H65" s="110">
        <v>10458</v>
      </c>
      <c r="I65" s="110">
        <v>875</v>
      </c>
      <c r="J65" s="110">
        <v>10703</v>
      </c>
      <c r="K65" s="110">
        <v>218</v>
      </c>
      <c r="L65" s="110">
        <v>10870</v>
      </c>
      <c r="M65" s="110">
        <v>1141</v>
      </c>
      <c r="N65" s="110">
        <v>10464</v>
      </c>
      <c r="O65" s="110">
        <v>250</v>
      </c>
      <c r="P65">
        <v>9900</v>
      </c>
      <c r="Q65">
        <v>1.171</v>
      </c>
      <c r="S65" s="25">
        <f t="shared" si="1"/>
        <v>8.454545454545455</v>
      </c>
      <c r="T65" s="25">
        <f t="shared" si="2"/>
        <v>7.858585858585859</v>
      </c>
      <c r="U65" s="25">
        <f t="shared" si="3"/>
        <v>5.6363636363636367</v>
      </c>
      <c r="V65" s="25">
        <f t="shared" si="4"/>
        <v>8.1111111111111107</v>
      </c>
      <c r="W65" s="25">
        <f t="shared" si="5"/>
        <v>9.7979797979797993</v>
      </c>
    </row>
    <row r="66" spans="1:23" ht="15.7">
      <c r="A66" s="36" t="s">
        <v>292</v>
      </c>
      <c r="B66" s="20" t="s">
        <v>64</v>
      </c>
      <c r="C66" s="20">
        <f t="shared" si="0"/>
        <v>10122</v>
      </c>
      <c r="D66" s="110">
        <v>10828</v>
      </c>
      <c r="E66" s="110">
        <v>0</v>
      </c>
      <c r="F66" s="110">
        <v>10828</v>
      </c>
      <c r="G66" s="110">
        <v>312</v>
      </c>
      <c r="H66" s="110">
        <v>10671</v>
      </c>
      <c r="I66" s="110">
        <v>1266</v>
      </c>
      <c r="J66" s="110">
        <v>10756</v>
      </c>
      <c r="K66" s="110">
        <v>188</v>
      </c>
      <c r="L66" s="110">
        <v>10728</v>
      </c>
      <c r="M66" s="110">
        <v>1140</v>
      </c>
      <c r="N66" s="110">
        <v>10604</v>
      </c>
      <c r="O66" s="110">
        <v>219</v>
      </c>
      <c r="P66">
        <v>10122</v>
      </c>
      <c r="Q66">
        <v>1.296</v>
      </c>
      <c r="S66" s="25">
        <f t="shared" si="1"/>
        <v>6.9749061450306264</v>
      </c>
      <c r="T66" s="25">
        <f t="shared" si="2"/>
        <v>6.9749061450306264</v>
      </c>
      <c r="U66" s="25">
        <f t="shared" si="3"/>
        <v>5.4238292827504448</v>
      </c>
      <c r="V66" s="25">
        <f t="shared" si="4"/>
        <v>6.263584271883027</v>
      </c>
      <c r="W66" s="25">
        <f t="shared" si="5"/>
        <v>5.9869590989922941</v>
      </c>
    </row>
    <row r="67" spans="1:23" ht="15.7">
      <c r="A67" s="36" t="s">
        <v>292</v>
      </c>
      <c r="B67" s="20" t="s">
        <v>65</v>
      </c>
      <c r="C67" s="20">
        <f t="shared" ref="C67:C111" si="6">MIN(D67,F67,H67,J67,L67,N67,P67)</f>
        <v>10027</v>
      </c>
      <c r="D67" s="110">
        <v>10798</v>
      </c>
      <c r="E67" s="110">
        <v>16</v>
      </c>
      <c r="F67" s="110">
        <v>10798</v>
      </c>
      <c r="G67" s="110">
        <v>281</v>
      </c>
      <c r="H67" s="110">
        <v>10659</v>
      </c>
      <c r="I67" s="110">
        <v>766</v>
      </c>
      <c r="J67" s="110">
        <v>11023</v>
      </c>
      <c r="K67" s="110">
        <v>187</v>
      </c>
      <c r="L67" s="110">
        <v>10690</v>
      </c>
      <c r="M67" s="110">
        <v>906</v>
      </c>
      <c r="N67" s="110">
        <v>10499</v>
      </c>
      <c r="O67" s="110">
        <v>203</v>
      </c>
      <c r="P67">
        <v>10027</v>
      </c>
      <c r="Q67">
        <v>4.7489999999999997</v>
      </c>
      <c r="S67" s="25">
        <f t="shared" ref="S67:S111" si="7">(D67-$C67)/$C67*100</f>
        <v>7.689239054552707</v>
      </c>
      <c r="T67" s="25">
        <f t="shared" ref="T67:T111" si="8">(F67-$C67)/$C67*100</f>
        <v>7.689239054552707</v>
      </c>
      <c r="U67" s="25">
        <f t="shared" ref="U67:U111" si="9">(H67-$C67)/$C67*100</f>
        <v>6.302981948738406</v>
      </c>
      <c r="V67" s="25">
        <f t="shared" ref="V67:V111" si="10">(J67-$C67)/$C67*100</f>
        <v>9.9331804128852106</v>
      </c>
      <c r="W67" s="25">
        <f t="shared" ref="W67:W111" si="11">(L67-$C67)/$C67*100</f>
        <v>6.6121472025531061</v>
      </c>
    </row>
    <row r="68" spans="1:23" ht="15.7">
      <c r="A68" s="36" t="s">
        <v>292</v>
      </c>
      <c r="B68" s="20" t="s">
        <v>66</v>
      </c>
      <c r="C68" s="20">
        <f t="shared" si="6"/>
        <v>10295</v>
      </c>
      <c r="D68" s="110">
        <v>11016</v>
      </c>
      <c r="E68" s="110">
        <v>15</v>
      </c>
      <c r="F68" s="110">
        <v>11016</v>
      </c>
      <c r="G68" s="110">
        <v>391</v>
      </c>
      <c r="H68" s="110">
        <v>10825</v>
      </c>
      <c r="I68" s="110">
        <v>875</v>
      </c>
      <c r="J68" s="110">
        <v>11040</v>
      </c>
      <c r="K68" s="110">
        <v>219</v>
      </c>
      <c r="L68" s="110">
        <v>10970</v>
      </c>
      <c r="M68" s="110">
        <v>937</v>
      </c>
      <c r="N68" s="110">
        <v>10725</v>
      </c>
      <c r="O68" s="110">
        <v>203</v>
      </c>
      <c r="P68">
        <v>10295</v>
      </c>
      <c r="Q68">
        <v>0.89</v>
      </c>
      <c r="S68" s="25">
        <f t="shared" si="7"/>
        <v>7.0033997085964055</v>
      </c>
      <c r="T68" s="25">
        <f t="shared" si="8"/>
        <v>7.0033997085964055</v>
      </c>
      <c r="U68" s="25">
        <f t="shared" si="9"/>
        <v>5.1481301602719771</v>
      </c>
      <c r="V68" s="25">
        <f t="shared" si="10"/>
        <v>7.236522583778533</v>
      </c>
      <c r="W68" s="25">
        <f t="shared" si="11"/>
        <v>6.5565808644973282</v>
      </c>
    </row>
    <row r="69" spans="1:23" ht="15.7">
      <c r="A69" s="36" t="s">
        <v>292</v>
      </c>
      <c r="B69" s="20" t="s">
        <v>67</v>
      </c>
      <c r="C69" s="20">
        <f t="shared" si="6"/>
        <v>10024</v>
      </c>
      <c r="D69" s="110">
        <v>10752</v>
      </c>
      <c r="E69" s="110">
        <v>0</v>
      </c>
      <c r="F69" s="110">
        <v>10752</v>
      </c>
      <c r="G69" s="110">
        <v>282</v>
      </c>
      <c r="H69" s="110">
        <v>10767</v>
      </c>
      <c r="I69" s="110">
        <v>875</v>
      </c>
      <c r="J69" s="110">
        <v>10970</v>
      </c>
      <c r="K69" s="110">
        <v>187</v>
      </c>
      <c r="L69" s="110">
        <v>10781</v>
      </c>
      <c r="M69" s="110">
        <v>938</v>
      </c>
      <c r="N69" s="110">
        <v>10633</v>
      </c>
      <c r="O69" s="110">
        <v>203</v>
      </c>
      <c r="P69">
        <v>10024</v>
      </c>
      <c r="Q69">
        <v>1.0780000000000001</v>
      </c>
      <c r="S69" s="25">
        <f t="shared" si="7"/>
        <v>7.2625698324022352</v>
      </c>
      <c r="T69" s="25">
        <f t="shared" si="8"/>
        <v>7.2625698324022352</v>
      </c>
      <c r="U69" s="25">
        <f t="shared" si="9"/>
        <v>7.4122106943336004</v>
      </c>
      <c r="V69" s="25">
        <f t="shared" si="10"/>
        <v>9.437350359138069</v>
      </c>
      <c r="W69" s="25">
        <f t="shared" si="11"/>
        <v>7.5518754988028736</v>
      </c>
    </row>
    <row r="70" spans="1:23" ht="15.7">
      <c r="A70" s="36" t="s">
        <v>292</v>
      </c>
      <c r="B70" s="20" t="s">
        <v>68</v>
      </c>
      <c r="C70" s="20">
        <f t="shared" si="6"/>
        <v>10347</v>
      </c>
      <c r="D70" s="110">
        <v>11015</v>
      </c>
      <c r="E70" s="110">
        <v>15</v>
      </c>
      <c r="F70" s="110">
        <v>11015</v>
      </c>
      <c r="G70" s="110">
        <v>297</v>
      </c>
      <c r="H70" s="110">
        <v>10921</v>
      </c>
      <c r="I70" s="110">
        <v>766</v>
      </c>
      <c r="J70" s="110">
        <v>11093</v>
      </c>
      <c r="K70" s="110">
        <v>219</v>
      </c>
      <c r="L70" s="110">
        <v>11113</v>
      </c>
      <c r="M70" s="110">
        <v>984</v>
      </c>
      <c r="N70" s="110">
        <v>10847</v>
      </c>
      <c r="O70" s="110">
        <v>203</v>
      </c>
      <c r="P70">
        <v>10347</v>
      </c>
      <c r="Q70">
        <v>4.3280000000000003</v>
      </c>
      <c r="S70" s="25">
        <f t="shared" si="7"/>
        <v>6.4559775780419448</v>
      </c>
      <c r="T70" s="25">
        <f t="shared" si="8"/>
        <v>6.4559775780419448</v>
      </c>
      <c r="U70" s="25">
        <f t="shared" si="9"/>
        <v>5.5475016913114912</v>
      </c>
      <c r="V70" s="25">
        <f t="shared" si="10"/>
        <v>7.2098192712863636</v>
      </c>
      <c r="W70" s="25">
        <f t="shared" si="11"/>
        <v>7.4031120131439057</v>
      </c>
    </row>
    <row r="71" spans="1:23" ht="15.7">
      <c r="A71" s="36" t="s">
        <v>292</v>
      </c>
      <c r="B71" s="20" t="s">
        <v>69</v>
      </c>
      <c r="C71" s="20">
        <f t="shared" si="6"/>
        <v>10421</v>
      </c>
      <c r="D71" s="110">
        <v>11172</v>
      </c>
      <c r="E71" s="110">
        <v>15</v>
      </c>
      <c r="F71" s="110">
        <v>11172</v>
      </c>
      <c r="G71" s="110">
        <v>313</v>
      </c>
      <c r="H71" s="110">
        <v>10955</v>
      </c>
      <c r="I71" s="110">
        <v>1016</v>
      </c>
      <c r="J71" s="110">
        <v>11400</v>
      </c>
      <c r="K71" s="110">
        <v>187</v>
      </c>
      <c r="L71" s="110">
        <v>11132</v>
      </c>
      <c r="M71" s="110">
        <v>891</v>
      </c>
      <c r="N71" s="110">
        <v>10938</v>
      </c>
      <c r="O71" s="110">
        <v>344</v>
      </c>
      <c r="P71">
        <v>10421</v>
      </c>
      <c r="Q71">
        <v>1.9060000000000001</v>
      </c>
      <c r="S71" s="25">
        <f t="shared" si="7"/>
        <v>7.2066020535457254</v>
      </c>
      <c r="T71" s="25">
        <f t="shared" si="8"/>
        <v>7.2066020535457254</v>
      </c>
      <c r="U71" s="25">
        <f t="shared" si="9"/>
        <v>5.1242683043853754</v>
      </c>
      <c r="V71" s="25">
        <f t="shared" si="10"/>
        <v>9.394491891373189</v>
      </c>
      <c r="W71" s="25">
        <f t="shared" si="11"/>
        <v>6.8227617311198543</v>
      </c>
    </row>
    <row r="72" spans="1:23" ht="15.7">
      <c r="A72" s="36" t="s">
        <v>293</v>
      </c>
      <c r="B72" s="20" t="s">
        <v>70</v>
      </c>
      <c r="C72" s="20">
        <f t="shared" si="6"/>
        <v>13301</v>
      </c>
      <c r="D72" s="110">
        <v>14015</v>
      </c>
      <c r="E72" s="110">
        <v>16</v>
      </c>
      <c r="F72" s="110">
        <v>14015</v>
      </c>
      <c r="G72" s="110">
        <v>453</v>
      </c>
      <c r="H72" s="110">
        <v>14026</v>
      </c>
      <c r="I72" s="110">
        <v>2484</v>
      </c>
      <c r="J72" s="110">
        <v>14019</v>
      </c>
      <c r="K72" s="110">
        <v>344</v>
      </c>
      <c r="L72" s="110">
        <v>14004</v>
      </c>
      <c r="M72" s="110">
        <v>2719</v>
      </c>
      <c r="N72" s="110">
        <v>13742</v>
      </c>
      <c r="O72" s="110">
        <v>187</v>
      </c>
      <c r="P72">
        <v>13301</v>
      </c>
      <c r="Q72">
        <v>1.9530000000000001</v>
      </c>
      <c r="S72" s="25">
        <f t="shared" si="7"/>
        <v>5.3680174422975711</v>
      </c>
      <c r="T72" s="25">
        <f t="shared" si="8"/>
        <v>5.3680174422975711</v>
      </c>
      <c r="U72" s="25">
        <f t="shared" si="9"/>
        <v>5.450717991128486</v>
      </c>
      <c r="V72" s="25">
        <f t="shared" si="10"/>
        <v>5.3980903691451765</v>
      </c>
      <c r="W72" s="25">
        <f t="shared" si="11"/>
        <v>5.2853168934666561</v>
      </c>
    </row>
    <row r="73" spans="1:23" ht="15.7">
      <c r="A73" s="36" t="s">
        <v>169</v>
      </c>
      <c r="B73" s="20" t="s">
        <v>71</v>
      </c>
      <c r="C73" s="20">
        <f t="shared" si="6"/>
        <v>13129</v>
      </c>
      <c r="D73" s="110">
        <v>13828</v>
      </c>
      <c r="E73" s="110">
        <v>16</v>
      </c>
      <c r="F73" s="110">
        <v>13828</v>
      </c>
      <c r="G73" s="110">
        <v>375</v>
      </c>
      <c r="H73" s="110">
        <v>13778</v>
      </c>
      <c r="I73" s="110">
        <v>2234</v>
      </c>
      <c r="J73" s="110">
        <v>14079</v>
      </c>
      <c r="K73" s="110">
        <v>250</v>
      </c>
      <c r="L73" s="110">
        <v>13711</v>
      </c>
      <c r="M73" s="110">
        <v>2797</v>
      </c>
      <c r="N73" s="110">
        <v>13747</v>
      </c>
      <c r="O73" s="110">
        <v>188</v>
      </c>
      <c r="P73">
        <v>13129</v>
      </c>
      <c r="Q73">
        <v>0.79699999999999993</v>
      </c>
      <c r="S73" s="25">
        <f t="shared" si="7"/>
        <v>5.3240917053850261</v>
      </c>
      <c r="T73" s="25">
        <f t="shared" si="8"/>
        <v>5.3240917053850261</v>
      </c>
      <c r="U73" s="25">
        <f t="shared" si="9"/>
        <v>4.9432553888338786</v>
      </c>
      <c r="V73" s="25">
        <f t="shared" si="10"/>
        <v>7.2358900144717797</v>
      </c>
      <c r="W73" s="25">
        <f t="shared" si="11"/>
        <v>4.4329347246553432</v>
      </c>
    </row>
    <row r="74" spans="1:23" ht="15.7">
      <c r="A74" s="36" t="s">
        <v>169</v>
      </c>
      <c r="B74" s="20" t="s">
        <v>72</v>
      </c>
      <c r="C74" s="20">
        <f t="shared" si="6"/>
        <v>13037</v>
      </c>
      <c r="D74" s="110">
        <v>13811</v>
      </c>
      <c r="E74" s="110">
        <v>15</v>
      </c>
      <c r="F74" s="110">
        <v>13811</v>
      </c>
      <c r="G74" s="110">
        <v>407</v>
      </c>
      <c r="H74" s="110">
        <v>13633</v>
      </c>
      <c r="I74" s="110">
        <v>2875</v>
      </c>
      <c r="J74" s="110">
        <v>13915</v>
      </c>
      <c r="K74" s="110">
        <v>265</v>
      </c>
      <c r="L74" s="110">
        <v>13563</v>
      </c>
      <c r="M74" s="110">
        <v>3000</v>
      </c>
      <c r="N74" s="110">
        <v>13676</v>
      </c>
      <c r="O74" s="110">
        <v>187</v>
      </c>
      <c r="P74">
        <v>13037</v>
      </c>
      <c r="Q74">
        <v>1.8120000000000001</v>
      </c>
      <c r="S74" s="25">
        <f t="shared" si="7"/>
        <v>5.9369486845133084</v>
      </c>
      <c r="T74" s="25">
        <f t="shared" si="8"/>
        <v>5.9369486845133084</v>
      </c>
      <c r="U74" s="25">
        <f t="shared" si="9"/>
        <v>4.571603896601979</v>
      </c>
      <c r="V74" s="25">
        <f t="shared" si="10"/>
        <v>6.7346782235176805</v>
      </c>
      <c r="W74" s="25">
        <f t="shared" si="11"/>
        <v>4.0346705530413436</v>
      </c>
    </row>
    <row r="75" spans="1:23" ht="15.7">
      <c r="A75" s="36" t="s">
        <v>169</v>
      </c>
      <c r="B75" s="20" t="s">
        <v>73</v>
      </c>
      <c r="C75" s="20">
        <f t="shared" si="6"/>
        <v>13510</v>
      </c>
      <c r="D75" s="110">
        <v>14007</v>
      </c>
      <c r="E75" s="110">
        <v>0</v>
      </c>
      <c r="F75" s="110">
        <v>14007</v>
      </c>
      <c r="G75" s="110">
        <v>375</v>
      </c>
      <c r="H75" s="110">
        <v>14210</v>
      </c>
      <c r="I75" s="110">
        <v>2125</v>
      </c>
      <c r="J75" s="110">
        <v>14234</v>
      </c>
      <c r="K75" s="110">
        <v>250</v>
      </c>
      <c r="L75" s="110">
        <v>14119</v>
      </c>
      <c r="M75" s="110">
        <v>2266</v>
      </c>
      <c r="N75" s="110">
        <v>13981</v>
      </c>
      <c r="O75" s="110">
        <v>203</v>
      </c>
      <c r="P75">
        <v>13510</v>
      </c>
      <c r="Q75">
        <v>1.9690000000000001</v>
      </c>
      <c r="S75" s="25">
        <f t="shared" si="7"/>
        <v>3.678756476683938</v>
      </c>
      <c r="T75" s="25">
        <f t="shared" si="8"/>
        <v>3.678756476683938</v>
      </c>
      <c r="U75" s="25">
        <f t="shared" si="9"/>
        <v>5.1813471502590671</v>
      </c>
      <c r="V75" s="25">
        <f t="shared" si="10"/>
        <v>5.3589933382679495</v>
      </c>
      <c r="W75" s="25">
        <f t="shared" si="11"/>
        <v>4.5077720207253886</v>
      </c>
    </row>
    <row r="76" spans="1:23" ht="15.7">
      <c r="A76" s="36" t="s">
        <v>169</v>
      </c>
      <c r="B76" s="20" t="s">
        <v>74</v>
      </c>
      <c r="C76" s="20">
        <f t="shared" si="6"/>
        <v>13051</v>
      </c>
      <c r="D76" s="110">
        <v>13714</v>
      </c>
      <c r="E76" s="110">
        <v>0</v>
      </c>
      <c r="F76" s="110">
        <v>13714</v>
      </c>
      <c r="G76" s="110">
        <v>375</v>
      </c>
      <c r="H76" s="110">
        <v>13758</v>
      </c>
      <c r="I76" s="110">
        <v>2078</v>
      </c>
      <c r="J76" s="110">
        <v>13944</v>
      </c>
      <c r="K76" s="110">
        <v>282</v>
      </c>
      <c r="L76" s="110">
        <v>13795</v>
      </c>
      <c r="M76" s="110">
        <v>3171</v>
      </c>
      <c r="N76" s="110">
        <v>13494</v>
      </c>
      <c r="O76" s="110">
        <v>203</v>
      </c>
      <c r="P76">
        <v>13051</v>
      </c>
      <c r="Q76">
        <v>0.624</v>
      </c>
      <c r="S76" s="25">
        <f t="shared" si="7"/>
        <v>5.0800704926825526</v>
      </c>
      <c r="T76" s="25">
        <f t="shared" si="8"/>
        <v>5.0800704926825526</v>
      </c>
      <c r="U76" s="25">
        <f t="shared" si="9"/>
        <v>5.4172094092406713</v>
      </c>
      <c r="V76" s="25">
        <f t="shared" si="10"/>
        <v>6.8423875565090801</v>
      </c>
      <c r="W76" s="25">
        <f t="shared" si="11"/>
        <v>5.7007125890736345</v>
      </c>
    </row>
    <row r="77" spans="1:23" ht="15.7">
      <c r="A77" s="36" t="s">
        <v>169</v>
      </c>
      <c r="B77" s="20" t="s">
        <v>75</v>
      </c>
      <c r="C77" s="20">
        <f t="shared" si="6"/>
        <v>12955</v>
      </c>
      <c r="D77" s="110">
        <v>13538</v>
      </c>
      <c r="E77" s="110">
        <v>0</v>
      </c>
      <c r="F77" s="110">
        <v>13538</v>
      </c>
      <c r="G77" s="110">
        <v>359</v>
      </c>
      <c r="H77" s="110">
        <v>13609</v>
      </c>
      <c r="I77" s="110">
        <v>2250</v>
      </c>
      <c r="J77" s="110">
        <v>13789</v>
      </c>
      <c r="K77" s="110">
        <v>312</v>
      </c>
      <c r="L77" s="110">
        <v>13674</v>
      </c>
      <c r="M77" s="110">
        <v>2547</v>
      </c>
      <c r="N77" s="110">
        <v>13513</v>
      </c>
      <c r="O77" s="110">
        <v>203</v>
      </c>
      <c r="P77">
        <v>12955</v>
      </c>
      <c r="Q77">
        <v>0.437</v>
      </c>
      <c r="S77" s="25">
        <f t="shared" si="7"/>
        <v>4.5001929756850636</v>
      </c>
      <c r="T77" s="25">
        <f t="shared" si="8"/>
        <v>4.5001929756850636</v>
      </c>
      <c r="U77" s="25">
        <f t="shared" si="9"/>
        <v>5.0482439212659207</v>
      </c>
      <c r="V77" s="25">
        <f t="shared" si="10"/>
        <v>6.4376688537244302</v>
      </c>
      <c r="W77" s="25">
        <f t="shared" si="11"/>
        <v>5.549980702431494</v>
      </c>
    </row>
    <row r="78" spans="1:23" ht="15.7">
      <c r="A78" s="36" t="s">
        <v>169</v>
      </c>
      <c r="B78" s="20" t="s">
        <v>76</v>
      </c>
      <c r="C78" s="20">
        <f t="shared" si="6"/>
        <v>12965</v>
      </c>
      <c r="D78" s="110">
        <v>13544</v>
      </c>
      <c r="E78" s="110">
        <v>0</v>
      </c>
      <c r="F78" s="110">
        <v>13544</v>
      </c>
      <c r="G78" s="110">
        <v>328</v>
      </c>
      <c r="H78" s="110">
        <v>13625</v>
      </c>
      <c r="I78" s="110">
        <v>1609</v>
      </c>
      <c r="J78" s="110">
        <v>13776</v>
      </c>
      <c r="K78" s="110">
        <v>188</v>
      </c>
      <c r="L78" s="110">
        <v>13536</v>
      </c>
      <c r="M78" s="110">
        <v>1797</v>
      </c>
      <c r="N78" s="110">
        <v>13427</v>
      </c>
      <c r="O78" s="110">
        <v>203</v>
      </c>
      <c r="P78">
        <v>12965</v>
      </c>
      <c r="Q78">
        <v>2.1549999999999998</v>
      </c>
      <c r="S78" s="25">
        <f t="shared" si="7"/>
        <v>4.4658696490551488</v>
      </c>
      <c r="T78" s="25">
        <f t="shared" si="8"/>
        <v>4.4658696490551488</v>
      </c>
      <c r="U78" s="25">
        <f t="shared" si="9"/>
        <v>5.0906286155032783</v>
      </c>
      <c r="V78" s="25">
        <f t="shared" si="10"/>
        <v>6.2553027381411495</v>
      </c>
      <c r="W78" s="25">
        <f t="shared" si="11"/>
        <v>4.4041650597763207</v>
      </c>
    </row>
    <row r="79" spans="1:23" ht="15.7">
      <c r="A79" s="36" t="s">
        <v>169</v>
      </c>
      <c r="B79" s="20" t="s">
        <v>77</v>
      </c>
      <c r="C79" s="20">
        <f t="shared" si="6"/>
        <v>12965</v>
      </c>
      <c r="D79" s="110">
        <v>13530</v>
      </c>
      <c r="E79" s="110">
        <v>0</v>
      </c>
      <c r="F79" s="110">
        <v>13495</v>
      </c>
      <c r="G79" s="110">
        <v>359</v>
      </c>
      <c r="H79" s="110">
        <v>13555</v>
      </c>
      <c r="I79" s="110">
        <v>1922</v>
      </c>
      <c r="J79" s="110">
        <v>13727</v>
      </c>
      <c r="K79" s="110">
        <v>250</v>
      </c>
      <c r="L79" s="110">
        <v>13548</v>
      </c>
      <c r="M79" s="110">
        <v>2063</v>
      </c>
      <c r="N79" s="110">
        <v>13549</v>
      </c>
      <c r="O79" s="110">
        <v>203</v>
      </c>
      <c r="P79">
        <v>12965</v>
      </c>
      <c r="Q79">
        <v>0.64</v>
      </c>
      <c r="S79" s="25">
        <f t="shared" si="7"/>
        <v>4.3578866178171998</v>
      </c>
      <c r="T79" s="25">
        <f t="shared" si="8"/>
        <v>4.0879290397223293</v>
      </c>
      <c r="U79" s="25">
        <f t="shared" si="9"/>
        <v>4.5507134593135365</v>
      </c>
      <c r="V79" s="25">
        <f t="shared" si="10"/>
        <v>5.87736212880833</v>
      </c>
      <c r="W79" s="25">
        <f t="shared" si="11"/>
        <v>4.4967219436945625</v>
      </c>
    </row>
    <row r="80" spans="1:23" ht="15.7">
      <c r="A80" s="36" t="s">
        <v>169</v>
      </c>
      <c r="B80" s="20" t="s">
        <v>78</v>
      </c>
      <c r="C80" s="20">
        <f t="shared" si="6"/>
        <v>13218</v>
      </c>
      <c r="D80" s="110">
        <v>13950</v>
      </c>
      <c r="E80" s="110">
        <v>0</v>
      </c>
      <c r="F80" s="110">
        <v>13950</v>
      </c>
      <c r="G80" s="110">
        <v>375</v>
      </c>
      <c r="H80" s="110">
        <v>13720</v>
      </c>
      <c r="I80" s="110">
        <v>2062</v>
      </c>
      <c r="J80" s="110">
        <v>14157</v>
      </c>
      <c r="K80" s="110">
        <v>266</v>
      </c>
      <c r="L80" s="110">
        <v>13789</v>
      </c>
      <c r="M80" s="110">
        <v>2218</v>
      </c>
      <c r="N80" s="110">
        <v>13781</v>
      </c>
      <c r="O80" s="110">
        <v>203</v>
      </c>
      <c r="P80">
        <v>13218</v>
      </c>
      <c r="Q80">
        <v>0.84399999999999997</v>
      </c>
      <c r="S80" s="25">
        <f t="shared" si="7"/>
        <v>5.5379028597367226</v>
      </c>
      <c r="T80" s="25">
        <f t="shared" si="8"/>
        <v>5.5379028597367226</v>
      </c>
      <c r="U80" s="25">
        <f t="shared" si="9"/>
        <v>3.7978514147374791</v>
      </c>
      <c r="V80" s="25">
        <f t="shared" si="10"/>
        <v>7.1039491602360423</v>
      </c>
      <c r="W80" s="25">
        <f t="shared" si="11"/>
        <v>4.3198668482372522</v>
      </c>
    </row>
    <row r="81" spans="1:23" ht="15.7">
      <c r="A81" s="36" t="s">
        <v>169</v>
      </c>
      <c r="B81" s="20" t="s">
        <v>79</v>
      </c>
      <c r="C81" s="20">
        <f t="shared" si="6"/>
        <v>13342</v>
      </c>
      <c r="D81" s="110">
        <v>14061</v>
      </c>
      <c r="E81" s="110">
        <v>0</v>
      </c>
      <c r="F81" s="110">
        <v>13878</v>
      </c>
      <c r="G81" s="110">
        <v>390</v>
      </c>
      <c r="H81" s="110">
        <v>13872</v>
      </c>
      <c r="I81" s="110">
        <v>2172</v>
      </c>
      <c r="J81" s="110">
        <v>14050</v>
      </c>
      <c r="K81" s="110">
        <v>281</v>
      </c>
      <c r="L81" s="110">
        <v>13934</v>
      </c>
      <c r="M81" s="110">
        <v>2329</v>
      </c>
      <c r="N81" s="110">
        <v>13836</v>
      </c>
      <c r="O81" s="110">
        <v>188</v>
      </c>
      <c r="P81">
        <v>13342</v>
      </c>
      <c r="Q81">
        <v>1.046</v>
      </c>
      <c r="S81" s="25">
        <f t="shared" si="7"/>
        <v>5.3889971518512967</v>
      </c>
      <c r="T81" s="25">
        <f t="shared" si="8"/>
        <v>4.0173886973467248</v>
      </c>
      <c r="U81" s="25">
        <f t="shared" si="9"/>
        <v>3.9724179283465748</v>
      </c>
      <c r="V81" s="25">
        <f t="shared" si="10"/>
        <v>5.3065507420176887</v>
      </c>
      <c r="W81" s="25">
        <f t="shared" si="11"/>
        <v>4.4371158746814565</v>
      </c>
    </row>
    <row r="82" spans="1:23" ht="15.7">
      <c r="A82" s="36" t="s">
        <v>170</v>
      </c>
      <c r="B82" s="20" t="s">
        <v>80</v>
      </c>
      <c r="C82" s="20">
        <f t="shared" si="6"/>
        <v>16466</v>
      </c>
      <c r="D82" s="110">
        <v>17334</v>
      </c>
      <c r="E82" s="110">
        <v>15</v>
      </c>
      <c r="F82" s="110">
        <v>17334</v>
      </c>
      <c r="G82" s="110">
        <v>422</v>
      </c>
      <c r="H82" s="110">
        <v>17067</v>
      </c>
      <c r="I82" s="110">
        <v>5109</v>
      </c>
      <c r="J82" s="110">
        <v>17299</v>
      </c>
      <c r="K82" s="110">
        <v>360</v>
      </c>
      <c r="L82" s="110">
        <v>17606</v>
      </c>
      <c r="M82" s="110">
        <v>3953</v>
      </c>
      <c r="N82" s="110">
        <v>16992</v>
      </c>
      <c r="O82" s="110">
        <v>188</v>
      </c>
      <c r="P82">
        <v>16466</v>
      </c>
      <c r="Q82">
        <v>0.57800000000000007</v>
      </c>
      <c r="S82" s="25">
        <f t="shared" si="7"/>
        <v>5.2714684805052832</v>
      </c>
      <c r="T82" s="25">
        <f t="shared" si="8"/>
        <v>5.2714684805052832</v>
      </c>
      <c r="U82" s="25">
        <f t="shared" si="9"/>
        <v>3.6499453419166765</v>
      </c>
      <c r="V82" s="25">
        <f t="shared" si="10"/>
        <v>5.0589092675816838</v>
      </c>
      <c r="W82" s="25">
        <f t="shared" si="11"/>
        <v>6.9233572209401189</v>
      </c>
    </row>
    <row r="83" spans="1:23" ht="15.7">
      <c r="A83" s="36" t="s">
        <v>170</v>
      </c>
      <c r="B83" s="20" t="s">
        <v>81</v>
      </c>
      <c r="C83" s="20">
        <f t="shared" si="6"/>
        <v>16459</v>
      </c>
      <c r="D83" s="110">
        <v>17111</v>
      </c>
      <c r="E83" s="110">
        <v>0</v>
      </c>
      <c r="F83" s="110">
        <v>17037</v>
      </c>
      <c r="G83" s="110">
        <v>375</v>
      </c>
      <c r="H83" s="110">
        <v>17455</v>
      </c>
      <c r="I83" s="110">
        <v>3516</v>
      </c>
      <c r="J83" s="110">
        <v>17218</v>
      </c>
      <c r="K83" s="110">
        <v>234</v>
      </c>
      <c r="L83" s="110">
        <v>17170</v>
      </c>
      <c r="M83" s="110">
        <v>3703</v>
      </c>
      <c r="N83" s="110">
        <v>16833</v>
      </c>
      <c r="O83" s="110">
        <v>188</v>
      </c>
      <c r="P83">
        <v>16459</v>
      </c>
      <c r="Q83">
        <v>1.516</v>
      </c>
      <c r="S83" s="25">
        <f t="shared" si="7"/>
        <v>3.9613585272495291</v>
      </c>
      <c r="T83" s="25">
        <f t="shared" si="8"/>
        <v>3.5117564858132324</v>
      </c>
      <c r="U83" s="25">
        <f t="shared" si="9"/>
        <v>6.0514004496020419</v>
      </c>
      <c r="V83" s="25">
        <f t="shared" si="10"/>
        <v>4.6114587763533628</v>
      </c>
      <c r="W83" s="25">
        <f t="shared" si="11"/>
        <v>4.3198250197460357</v>
      </c>
    </row>
    <row r="84" spans="1:23" ht="15.7">
      <c r="A84" s="36" t="s">
        <v>170</v>
      </c>
      <c r="B84" s="20" t="s">
        <v>82</v>
      </c>
      <c r="C84" s="20">
        <f t="shared" si="6"/>
        <v>16367</v>
      </c>
      <c r="D84" s="110">
        <v>16847</v>
      </c>
      <c r="E84" s="110">
        <v>0</v>
      </c>
      <c r="F84" s="110">
        <v>16847</v>
      </c>
      <c r="G84" s="110">
        <v>406</v>
      </c>
      <c r="H84" s="110">
        <v>17219</v>
      </c>
      <c r="I84" s="110">
        <v>3610</v>
      </c>
      <c r="J84" s="110">
        <v>17065</v>
      </c>
      <c r="K84" s="110">
        <v>250</v>
      </c>
      <c r="L84" s="110">
        <v>17056</v>
      </c>
      <c r="M84" s="110">
        <v>3937</v>
      </c>
      <c r="N84" s="110">
        <v>16821</v>
      </c>
      <c r="O84" s="110">
        <v>203</v>
      </c>
      <c r="P84">
        <v>16367</v>
      </c>
      <c r="Q84">
        <v>1.5620000000000001</v>
      </c>
      <c r="S84" s="25">
        <f t="shared" si="7"/>
        <v>2.9327304942872856</v>
      </c>
      <c r="T84" s="25">
        <f t="shared" si="8"/>
        <v>2.9327304942872856</v>
      </c>
      <c r="U84" s="25">
        <f t="shared" si="9"/>
        <v>5.2055966273599319</v>
      </c>
      <c r="V84" s="25">
        <f t="shared" si="10"/>
        <v>4.2646789271094274</v>
      </c>
      <c r="W84" s="25">
        <f t="shared" si="11"/>
        <v>4.2096902303415407</v>
      </c>
    </row>
    <row r="85" spans="1:23" ht="15.7">
      <c r="A85" s="36" t="s">
        <v>170</v>
      </c>
      <c r="B85" s="20" t="s">
        <v>83</v>
      </c>
      <c r="C85" s="20">
        <f t="shared" si="6"/>
        <v>16480</v>
      </c>
      <c r="D85" s="110">
        <v>17047</v>
      </c>
      <c r="E85" s="110">
        <v>0</v>
      </c>
      <c r="F85" s="110">
        <v>16998</v>
      </c>
      <c r="G85" s="110">
        <v>375</v>
      </c>
      <c r="H85" s="110">
        <v>16950</v>
      </c>
      <c r="I85" s="110">
        <v>3813</v>
      </c>
      <c r="J85" s="110">
        <v>17181</v>
      </c>
      <c r="K85" s="110">
        <v>250</v>
      </c>
      <c r="L85" s="110">
        <v>17413</v>
      </c>
      <c r="M85" s="110">
        <v>3937</v>
      </c>
      <c r="N85" s="110">
        <v>16870</v>
      </c>
      <c r="O85" s="110">
        <v>234</v>
      </c>
      <c r="P85">
        <v>16480</v>
      </c>
      <c r="Q85">
        <v>4.468</v>
      </c>
      <c r="S85" s="25">
        <f t="shared" si="7"/>
        <v>3.4405339805825239</v>
      </c>
      <c r="T85" s="25">
        <f t="shared" si="8"/>
        <v>3.1432038834951457</v>
      </c>
      <c r="U85" s="25">
        <f t="shared" si="9"/>
        <v>2.8519417475728157</v>
      </c>
      <c r="V85" s="25">
        <f t="shared" si="10"/>
        <v>4.2536407766990285</v>
      </c>
      <c r="W85" s="25">
        <f t="shared" si="11"/>
        <v>5.6614077669902914</v>
      </c>
    </row>
    <row r="86" spans="1:23" ht="15.7">
      <c r="A86" s="36" t="s">
        <v>170</v>
      </c>
      <c r="B86" s="20" t="s">
        <v>84</v>
      </c>
      <c r="C86" s="20">
        <f t="shared" si="6"/>
        <v>16301</v>
      </c>
      <c r="D86" s="110">
        <v>16893</v>
      </c>
      <c r="E86" s="110">
        <v>0</v>
      </c>
      <c r="F86" s="110">
        <v>16893</v>
      </c>
      <c r="G86" s="110">
        <v>406</v>
      </c>
      <c r="H86" s="110">
        <v>16916</v>
      </c>
      <c r="I86" s="110">
        <v>4031</v>
      </c>
      <c r="J86" s="110">
        <v>17059</v>
      </c>
      <c r="K86" s="110">
        <v>313</v>
      </c>
      <c r="L86" s="110">
        <v>16964</v>
      </c>
      <c r="M86" s="110">
        <v>5250</v>
      </c>
      <c r="N86" s="110">
        <v>16634</v>
      </c>
      <c r="O86" s="110">
        <v>219</v>
      </c>
      <c r="P86">
        <v>16301</v>
      </c>
      <c r="Q86">
        <v>0.75</v>
      </c>
      <c r="S86" s="25">
        <f t="shared" si="7"/>
        <v>3.6316790380958226</v>
      </c>
      <c r="T86" s="25">
        <f t="shared" si="8"/>
        <v>3.6316790380958226</v>
      </c>
      <c r="U86" s="25">
        <f t="shared" si="9"/>
        <v>3.7727746764002208</v>
      </c>
      <c r="V86" s="25">
        <f t="shared" si="10"/>
        <v>4.6500214710753944</v>
      </c>
      <c r="W86" s="25">
        <f t="shared" si="11"/>
        <v>4.0672351389485311</v>
      </c>
    </row>
    <row r="87" spans="1:23" ht="15.7">
      <c r="A87" s="36" t="s">
        <v>170</v>
      </c>
      <c r="B87" s="20" t="s">
        <v>85</v>
      </c>
      <c r="C87" s="20">
        <f t="shared" si="6"/>
        <v>16367</v>
      </c>
      <c r="D87" s="110">
        <v>17104</v>
      </c>
      <c r="E87" s="110">
        <v>0</v>
      </c>
      <c r="F87" s="110">
        <v>17104</v>
      </c>
      <c r="G87" s="110">
        <v>422</v>
      </c>
      <c r="H87" s="110">
        <v>17272</v>
      </c>
      <c r="I87" s="110">
        <v>4813</v>
      </c>
      <c r="J87" s="110">
        <v>16971</v>
      </c>
      <c r="K87" s="110">
        <v>312</v>
      </c>
      <c r="L87" s="110">
        <v>17158</v>
      </c>
      <c r="M87" s="110">
        <v>6860</v>
      </c>
      <c r="N87" s="110">
        <v>16805</v>
      </c>
      <c r="O87" s="110">
        <v>188</v>
      </c>
      <c r="P87">
        <v>16367</v>
      </c>
      <c r="Q87">
        <v>2.2809999999999997</v>
      </c>
      <c r="S87" s="25">
        <f t="shared" si="7"/>
        <v>4.5029632797702694</v>
      </c>
      <c r="T87" s="25">
        <f t="shared" si="8"/>
        <v>4.5029632797702694</v>
      </c>
      <c r="U87" s="25">
        <f t="shared" si="9"/>
        <v>5.5294189527708193</v>
      </c>
      <c r="V87" s="25">
        <f t="shared" si="10"/>
        <v>3.6903525386448339</v>
      </c>
      <c r="W87" s="25">
        <f t="shared" si="11"/>
        <v>4.8328954603775891</v>
      </c>
    </row>
    <row r="88" spans="1:23" ht="15.7">
      <c r="A88" s="36" t="s">
        <v>170</v>
      </c>
      <c r="B88" s="20" t="s">
        <v>86</v>
      </c>
      <c r="C88" s="20">
        <f t="shared" si="6"/>
        <v>16686</v>
      </c>
      <c r="D88" s="110">
        <v>17305</v>
      </c>
      <c r="E88" s="110">
        <v>0</v>
      </c>
      <c r="F88" s="110">
        <v>17305</v>
      </c>
      <c r="G88" s="110">
        <v>1046</v>
      </c>
      <c r="H88" s="110">
        <v>17328</v>
      </c>
      <c r="I88" s="110">
        <v>10375</v>
      </c>
      <c r="J88" s="110">
        <v>17426</v>
      </c>
      <c r="K88" s="110">
        <v>625</v>
      </c>
      <c r="L88" s="110">
        <v>17473</v>
      </c>
      <c r="M88" s="110">
        <v>9610</v>
      </c>
      <c r="N88" s="110">
        <v>17032</v>
      </c>
      <c r="O88" s="110">
        <v>187</v>
      </c>
      <c r="P88">
        <v>16686</v>
      </c>
      <c r="Q88">
        <v>2.7969999999999997</v>
      </c>
      <c r="S88" s="25">
        <f t="shared" si="7"/>
        <v>3.7096967517679493</v>
      </c>
      <c r="T88" s="25">
        <f t="shared" si="8"/>
        <v>3.7096967517679493</v>
      </c>
      <c r="U88" s="25">
        <f t="shared" si="9"/>
        <v>3.8475368572455952</v>
      </c>
      <c r="V88" s="25">
        <f t="shared" si="10"/>
        <v>4.4348555675416517</v>
      </c>
      <c r="W88" s="25">
        <f t="shared" si="11"/>
        <v>4.7165288265611895</v>
      </c>
    </row>
    <row r="89" spans="1:23" ht="15.7">
      <c r="A89" s="36" t="s">
        <v>170</v>
      </c>
      <c r="B89" s="20" t="s">
        <v>87</v>
      </c>
      <c r="C89" s="20">
        <f t="shared" si="6"/>
        <v>16671</v>
      </c>
      <c r="D89" s="110">
        <v>17307</v>
      </c>
      <c r="E89" s="110">
        <v>16</v>
      </c>
      <c r="F89" s="110">
        <v>17307</v>
      </c>
      <c r="G89" s="110">
        <v>703</v>
      </c>
      <c r="H89" s="110">
        <v>17464</v>
      </c>
      <c r="I89" s="110">
        <v>9093</v>
      </c>
      <c r="J89" s="110">
        <v>17354</v>
      </c>
      <c r="K89" s="110">
        <v>532</v>
      </c>
      <c r="L89" s="110">
        <v>17438</v>
      </c>
      <c r="M89" s="110">
        <v>8297</v>
      </c>
      <c r="N89" s="110">
        <v>16986</v>
      </c>
      <c r="O89" s="110">
        <v>187</v>
      </c>
      <c r="P89">
        <v>16671</v>
      </c>
      <c r="Q89">
        <v>0.89</v>
      </c>
      <c r="S89" s="25">
        <f t="shared" si="7"/>
        <v>3.8150080978945478</v>
      </c>
      <c r="T89" s="25">
        <f t="shared" si="8"/>
        <v>3.8150080978945478</v>
      </c>
      <c r="U89" s="25">
        <f t="shared" si="9"/>
        <v>4.756763241557195</v>
      </c>
      <c r="V89" s="25">
        <f t="shared" si="10"/>
        <v>4.0969347969527918</v>
      </c>
      <c r="W89" s="25">
        <f t="shared" si="11"/>
        <v>4.6008037910143367</v>
      </c>
    </row>
    <row r="90" spans="1:23" ht="15.7">
      <c r="A90" s="36" t="s">
        <v>170</v>
      </c>
      <c r="B90" s="20" t="s">
        <v>88</v>
      </c>
      <c r="C90" s="20">
        <f t="shared" si="6"/>
        <v>16569</v>
      </c>
      <c r="D90" s="110">
        <v>16991</v>
      </c>
      <c r="E90" s="110">
        <v>0</v>
      </c>
      <c r="F90" s="110">
        <v>16991</v>
      </c>
      <c r="G90" s="110">
        <v>718</v>
      </c>
      <c r="H90" s="110">
        <v>17311</v>
      </c>
      <c r="I90" s="110">
        <v>8532</v>
      </c>
      <c r="J90" s="110">
        <v>17416</v>
      </c>
      <c r="K90" s="110">
        <v>656</v>
      </c>
      <c r="L90" s="110">
        <v>17243</v>
      </c>
      <c r="M90" s="110">
        <v>9562</v>
      </c>
      <c r="N90" s="110">
        <v>16971</v>
      </c>
      <c r="O90" s="110">
        <v>188</v>
      </c>
      <c r="P90">
        <v>16569</v>
      </c>
      <c r="Q90">
        <v>0.96699999999999997</v>
      </c>
      <c r="S90" s="25">
        <f t="shared" si="7"/>
        <v>2.5469249803850564</v>
      </c>
      <c r="T90" s="25">
        <f t="shared" si="8"/>
        <v>2.5469249803850564</v>
      </c>
      <c r="U90" s="25">
        <f t="shared" si="9"/>
        <v>4.4782425010561893</v>
      </c>
      <c r="V90" s="25">
        <f t="shared" si="10"/>
        <v>5.1119560625264047</v>
      </c>
      <c r="W90" s="25">
        <f t="shared" si="11"/>
        <v>4.0678375279135741</v>
      </c>
    </row>
    <row r="91" spans="1:23" ht="15.7">
      <c r="A91" s="36" t="s">
        <v>170</v>
      </c>
      <c r="B91" s="20" t="s">
        <v>89</v>
      </c>
      <c r="C91" s="20">
        <f t="shared" si="6"/>
        <v>16612</v>
      </c>
      <c r="D91" s="110">
        <v>17202</v>
      </c>
      <c r="E91" s="110">
        <v>16</v>
      </c>
      <c r="F91" s="110">
        <v>17202</v>
      </c>
      <c r="G91" s="110">
        <v>703</v>
      </c>
      <c r="H91" s="110">
        <v>17599</v>
      </c>
      <c r="I91" s="110">
        <v>8234</v>
      </c>
      <c r="J91" s="110">
        <v>17382</v>
      </c>
      <c r="K91" s="110">
        <v>516</v>
      </c>
      <c r="L91" s="110">
        <v>17604</v>
      </c>
      <c r="M91" s="110">
        <v>8391</v>
      </c>
      <c r="N91" s="110">
        <v>17051</v>
      </c>
      <c r="O91" s="110">
        <v>187</v>
      </c>
      <c r="P91">
        <v>16612</v>
      </c>
      <c r="Q91">
        <v>0.624</v>
      </c>
      <c r="S91" s="25">
        <f t="shared" si="7"/>
        <v>3.5516494100650129</v>
      </c>
      <c r="T91" s="25">
        <f t="shared" si="8"/>
        <v>3.5516494100650129</v>
      </c>
      <c r="U91" s="25">
        <f t="shared" si="9"/>
        <v>5.9414880809053692</v>
      </c>
      <c r="V91" s="25">
        <f t="shared" si="10"/>
        <v>4.6352034673729836</v>
      </c>
      <c r="W91" s="25">
        <f t="shared" si="11"/>
        <v>5.9715868047194798</v>
      </c>
    </row>
    <row r="92" spans="1:23" ht="15.7">
      <c r="A92" s="36" t="s">
        <v>171</v>
      </c>
      <c r="B92" s="20" t="s">
        <v>90</v>
      </c>
      <c r="C92" s="20">
        <f t="shared" si="6"/>
        <v>25061</v>
      </c>
      <c r="D92" s="110">
        <v>26515</v>
      </c>
      <c r="E92" s="110">
        <v>78</v>
      </c>
      <c r="F92" s="110">
        <v>26515</v>
      </c>
      <c r="G92" s="110">
        <v>14985</v>
      </c>
      <c r="H92" s="110">
        <v>26520</v>
      </c>
      <c r="I92" s="110">
        <v>76375</v>
      </c>
      <c r="J92" s="110">
        <v>26646</v>
      </c>
      <c r="K92" s="110">
        <v>9515</v>
      </c>
      <c r="L92" s="110">
        <v>26316</v>
      </c>
      <c r="M92" s="110">
        <v>86485</v>
      </c>
      <c r="N92" s="110">
        <v>26448</v>
      </c>
      <c r="O92" s="110">
        <v>406</v>
      </c>
      <c r="P92">
        <v>25061</v>
      </c>
      <c r="Q92">
        <v>9.8740000000000006</v>
      </c>
      <c r="S92" s="25">
        <f t="shared" si="7"/>
        <v>5.8018435018554726</v>
      </c>
      <c r="T92" s="25">
        <f t="shared" si="8"/>
        <v>5.8018435018554726</v>
      </c>
      <c r="U92" s="25">
        <f t="shared" si="9"/>
        <v>5.8217948206376446</v>
      </c>
      <c r="V92" s="25">
        <f t="shared" si="10"/>
        <v>6.3245680539483669</v>
      </c>
      <c r="W92" s="25">
        <f t="shared" si="11"/>
        <v>5.0077810143250465</v>
      </c>
    </row>
    <row r="93" spans="1:23" ht="15.7">
      <c r="A93" s="36" t="s">
        <v>171</v>
      </c>
      <c r="B93" s="20" t="s">
        <v>91</v>
      </c>
      <c r="C93" s="20">
        <f t="shared" si="6"/>
        <v>24988</v>
      </c>
      <c r="D93" s="110">
        <v>26330</v>
      </c>
      <c r="E93" s="110">
        <v>109</v>
      </c>
      <c r="F93" s="110">
        <v>26330</v>
      </c>
      <c r="G93" s="110">
        <v>11547</v>
      </c>
      <c r="H93" s="110">
        <v>26401</v>
      </c>
      <c r="I93" s="110">
        <v>76360</v>
      </c>
      <c r="J93" s="110">
        <v>26787</v>
      </c>
      <c r="K93" s="110">
        <v>9765</v>
      </c>
      <c r="L93" s="110">
        <v>26252</v>
      </c>
      <c r="M93" s="110">
        <v>93328</v>
      </c>
      <c r="N93" s="110">
        <v>26287</v>
      </c>
      <c r="O93" s="110">
        <v>500</v>
      </c>
      <c r="P93">
        <v>24988</v>
      </c>
      <c r="Q93">
        <v>16.125</v>
      </c>
      <c r="S93" s="25">
        <f t="shared" si="7"/>
        <v>5.3705778773811428</v>
      </c>
      <c r="T93" s="25">
        <f t="shared" si="8"/>
        <v>5.3705778773811428</v>
      </c>
      <c r="U93" s="25">
        <f t="shared" si="9"/>
        <v>5.6547142628461655</v>
      </c>
      <c r="V93" s="25">
        <f t="shared" si="10"/>
        <v>7.1994557387546028</v>
      </c>
      <c r="W93" s="25">
        <f t="shared" si="11"/>
        <v>5.0584280454618211</v>
      </c>
    </row>
    <row r="94" spans="1:23" ht="15.7">
      <c r="A94" s="36" t="s">
        <v>171</v>
      </c>
      <c r="B94" s="20" t="s">
        <v>92</v>
      </c>
      <c r="C94" s="20">
        <f t="shared" si="6"/>
        <v>25334</v>
      </c>
      <c r="D94" s="110">
        <v>26934</v>
      </c>
      <c r="E94" s="110">
        <v>94</v>
      </c>
      <c r="F94" s="110">
        <v>26934</v>
      </c>
      <c r="G94" s="110">
        <v>11922</v>
      </c>
      <c r="H94" s="110">
        <v>26671</v>
      </c>
      <c r="I94" s="110">
        <v>91344</v>
      </c>
      <c r="J94" s="110">
        <v>26965</v>
      </c>
      <c r="K94" s="110">
        <v>8937</v>
      </c>
      <c r="L94" s="110">
        <v>26837</v>
      </c>
      <c r="M94" s="110">
        <v>90703</v>
      </c>
      <c r="N94" s="110">
        <v>26591</v>
      </c>
      <c r="O94" s="110">
        <v>578</v>
      </c>
      <c r="P94">
        <v>25334</v>
      </c>
      <c r="Q94">
        <v>9.5620000000000012</v>
      </c>
      <c r="S94" s="25">
        <f t="shared" si="7"/>
        <v>6.3156232730717621</v>
      </c>
      <c r="T94" s="25">
        <f t="shared" si="8"/>
        <v>6.3156232730717621</v>
      </c>
      <c r="U94" s="25">
        <f t="shared" si="9"/>
        <v>5.2774926975605911</v>
      </c>
      <c r="V94" s="25">
        <f t="shared" si="10"/>
        <v>6.4379884739875273</v>
      </c>
      <c r="W94" s="25">
        <f t="shared" si="11"/>
        <v>5.9327386121417858</v>
      </c>
    </row>
    <row r="95" spans="1:23" ht="15.7">
      <c r="A95" s="36" t="s">
        <v>171</v>
      </c>
      <c r="B95" s="20" t="s">
        <v>93</v>
      </c>
      <c r="C95" s="20">
        <f t="shared" si="6"/>
        <v>25263</v>
      </c>
      <c r="D95" s="110">
        <v>26776</v>
      </c>
      <c r="E95" s="110">
        <v>93</v>
      </c>
      <c r="F95" s="110">
        <v>26776</v>
      </c>
      <c r="G95" s="110">
        <v>12532</v>
      </c>
      <c r="H95" s="110">
        <v>26593</v>
      </c>
      <c r="I95" s="110">
        <v>79031</v>
      </c>
      <c r="J95" s="110">
        <v>26935</v>
      </c>
      <c r="K95" s="110">
        <v>9250</v>
      </c>
      <c r="L95" s="110">
        <v>26773</v>
      </c>
      <c r="M95" s="110">
        <v>85359</v>
      </c>
      <c r="N95" s="110">
        <v>26709</v>
      </c>
      <c r="O95" s="110">
        <v>438</v>
      </c>
      <c r="P95">
        <v>25263</v>
      </c>
      <c r="Q95">
        <v>3.0309999999999997</v>
      </c>
      <c r="S95" s="25">
        <f t="shared" si="7"/>
        <v>5.9889957645568623</v>
      </c>
      <c r="T95" s="25">
        <f t="shared" si="8"/>
        <v>5.9889957645568623</v>
      </c>
      <c r="U95" s="25">
        <f t="shared" si="9"/>
        <v>5.264616237184816</v>
      </c>
      <c r="V95" s="25">
        <f t="shared" si="10"/>
        <v>6.618374698175197</v>
      </c>
      <c r="W95" s="25">
        <f t="shared" si="11"/>
        <v>5.9771206903376477</v>
      </c>
    </row>
    <row r="96" spans="1:23" ht="15.7">
      <c r="A96" s="36" t="s">
        <v>171</v>
      </c>
      <c r="B96" s="20" t="s">
        <v>94</v>
      </c>
      <c r="C96" s="20">
        <f t="shared" si="6"/>
        <v>25126</v>
      </c>
      <c r="D96" s="110">
        <v>26379</v>
      </c>
      <c r="E96" s="110">
        <v>110</v>
      </c>
      <c r="F96" s="110">
        <v>26379</v>
      </c>
      <c r="G96" s="110">
        <v>12515</v>
      </c>
      <c r="H96" s="110">
        <v>26440</v>
      </c>
      <c r="I96" s="110">
        <v>79688</v>
      </c>
      <c r="J96" s="110">
        <v>26799</v>
      </c>
      <c r="K96" s="110">
        <v>9390</v>
      </c>
      <c r="L96" s="110">
        <v>26447</v>
      </c>
      <c r="M96" s="110">
        <v>84922</v>
      </c>
      <c r="N96" s="110">
        <v>26329</v>
      </c>
      <c r="O96" s="110">
        <v>422</v>
      </c>
      <c r="P96">
        <v>25126</v>
      </c>
      <c r="Q96">
        <v>2.516</v>
      </c>
      <c r="S96" s="25">
        <f t="shared" si="7"/>
        <v>4.9868661943803234</v>
      </c>
      <c r="T96" s="25">
        <f t="shared" si="8"/>
        <v>4.9868661943803234</v>
      </c>
      <c r="U96" s="25">
        <f t="shared" si="9"/>
        <v>5.229642601289501</v>
      </c>
      <c r="V96" s="25">
        <f t="shared" si="10"/>
        <v>6.6584414550664643</v>
      </c>
      <c r="W96" s="25">
        <f t="shared" si="11"/>
        <v>5.257502188967603</v>
      </c>
    </row>
    <row r="97" spans="1:23" ht="15.7">
      <c r="A97" s="36" t="s">
        <v>171</v>
      </c>
      <c r="B97" s="20" t="s">
        <v>95</v>
      </c>
      <c r="C97" s="20">
        <f t="shared" si="6"/>
        <v>24856</v>
      </c>
      <c r="D97" s="110">
        <v>26146</v>
      </c>
      <c r="E97" s="110">
        <v>109</v>
      </c>
      <c r="F97" s="110">
        <v>26342</v>
      </c>
      <c r="G97" s="110">
        <v>12672</v>
      </c>
      <c r="H97" s="110">
        <v>26286</v>
      </c>
      <c r="I97" s="110">
        <v>79953</v>
      </c>
      <c r="J97" s="110">
        <v>26504</v>
      </c>
      <c r="K97" s="110">
        <v>9562</v>
      </c>
      <c r="L97" s="110">
        <v>26321</v>
      </c>
      <c r="M97" s="110">
        <v>82907</v>
      </c>
      <c r="N97" s="110">
        <v>26257</v>
      </c>
      <c r="O97" s="110">
        <v>547</v>
      </c>
      <c r="P97">
        <v>24856</v>
      </c>
      <c r="Q97">
        <v>1.921</v>
      </c>
      <c r="S97" s="25">
        <f t="shared" si="7"/>
        <v>5.1898937882201475</v>
      </c>
      <c r="T97" s="25">
        <f t="shared" si="8"/>
        <v>5.9784357901512717</v>
      </c>
      <c r="U97" s="25">
        <f t="shared" si="9"/>
        <v>5.7531380753138075</v>
      </c>
      <c r="V97" s="25">
        <f t="shared" si="10"/>
        <v>6.63018989378822</v>
      </c>
      <c r="W97" s="25">
        <f t="shared" si="11"/>
        <v>5.8939491470872225</v>
      </c>
    </row>
    <row r="98" spans="1:23" ht="15.7">
      <c r="A98" s="36" t="s">
        <v>171</v>
      </c>
      <c r="B98" s="20" t="s">
        <v>96</v>
      </c>
      <c r="C98" s="20">
        <f t="shared" si="6"/>
        <v>25316</v>
      </c>
      <c r="D98" s="110">
        <v>26845</v>
      </c>
      <c r="E98" s="110">
        <v>94</v>
      </c>
      <c r="F98" s="110">
        <v>26859</v>
      </c>
      <c r="G98" s="110">
        <v>11843</v>
      </c>
      <c r="H98" s="110">
        <v>26936</v>
      </c>
      <c r="I98" s="110">
        <v>77875</v>
      </c>
      <c r="J98" s="110">
        <v>27047</v>
      </c>
      <c r="K98" s="110">
        <v>9204</v>
      </c>
      <c r="L98" s="110">
        <v>27097</v>
      </c>
      <c r="M98" s="110">
        <v>81703</v>
      </c>
      <c r="N98" s="110">
        <v>26768</v>
      </c>
      <c r="O98" s="110">
        <v>438</v>
      </c>
      <c r="P98">
        <v>25316</v>
      </c>
      <c r="Q98">
        <v>13.75</v>
      </c>
      <c r="S98" s="25">
        <f t="shared" si="7"/>
        <v>6.0396587138568494</v>
      </c>
      <c r="T98" s="25">
        <f t="shared" si="8"/>
        <v>6.0949597092747672</v>
      </c>
      <c r="U98" s="25">
        <f t="shared" si="9"/>
        <v>6.3991151840733131</v>
      </c>
      <c r="V98" s="25">
        <f t="shared" si="10"/>
        <v>6.8375730763153726</v>
      </c>
      <c r="W98" s="25">
        <f t="shared" si="11"/>
        <v>7.0350766313793649</v>
      </c>
    </row>
    <row r="99" spans="1:23" ht="15.7">
      <c r="A99" s="36" t="s">
        <v>171</v>
      </c>
      <c r="B99" s="20" t="s">
        <v>97</v>
      </c>
      <c r="C99" s="20">
        <f t="shared" si="6"/>
        <v>25279</v>
      </c>
      <c r="D99" s="110">
        <v>26991</v>
      </c>
      <c r="E99" s="110">
        <v>109</v>
      </c>
      <c r="F99" s="110">
        <v>26991</v>
      </c>
      <c r="G99" s="110">
        <v>14609</v>
      </c>
      <c r="H99" s="110">
        <v>26613</v>
      </c>
      <c r="I99" s="110">
        <v>85766</v>
      </c>
      <c r="J99" s="110">
        <v>27049</v>
      </c>
      <c r="K99" s="110">
        <v>9703</v>
      </c>
      <c r="L99" s="110">
        <v>26646</v>
      </c>
      <c r="M99" s="110">
        <v>94203</v>
      </c>
      <c r="N99" s="110">
        <v>26533</v>
      </c>
      <c r="O99" s="110">
        <v>469</v>
      </c>
      <c r="P99">
        <v>25279</v>
      </c>
      <c r="Q99">
        <v>7.0940000000000003</v>
      </c>
      <c r="S99" s="25">
        <f t="shared" si="7"/>
        <v>6.7724197950868312</v>
      </c>
      <c r="T99" s="25">
        <f t="shared" si="8"/>
        <v>6.7724197950868312</v>
      </c>
      <c r="U99" s="25">
        <f t="shared" si="9"/>
        <v>5.2771074805174258</v>
      </c>
      <c r="V99" s="25">
        <f t="shared" si="10"/>
        <v>7.001859250761501</v>
      </c>
      <c r="W99" s="25">
        <f t="shared" si="11"/>
        <v>5.407650619090945</v>
      </c>
    </row>
    <row r="100" spans="1:23" ht="15.7">
      <c r="A100" s="36" t="s">
        <v>171</v>
      </c>
      <c r="B100" s="20" t="s">
        <v>98</v>
      </c>
      <c r="C100" s="20">
        <f t="shared" si="6"/>
        <v>24770</v>
      </c>
      <c r="D100" s="110">
        <v>26365</v>
      </c>
      <c r="E100" s="110">
        <v>110</v>
      </c>
      <c r="F100" s="110">
        <v>26275</v>
      </c>
      <c r="G100" s="110">
        <v>13781</v>
      </c>
      <c r="H100" s="110">
        <v>26214</v>
      </c>
      <c r="I100" s="110">
        <v>94656</v>
      </c>
      <c r="J100" s="110">
        <v>26584</v>
      </c>
      <c r="K100" s="110">
        <v>10781</v>
      </c>
      <c r="L100" s="110">
        <v>26169</v>
      </c>
      <c r="M100" s="110">
        <v>99672</v>
      </c>
      <c r="N100" s="110">
        <v>26150</v>
      </c>
      <c r="O100" s="110">
        <v>468</v>
      </c>
      <c r="P100">
        <v>24770</v>
      </c>
      <c r="Q100">
        <v>17.484999999999999</v>
      </c>
      <c r="S100" s="25">
        <f t="shared" si="7"/>
        <v>6.4392410173597092</v>
      </c>
      <c r="T100" s="25">
        <f t="shared" si="8"/>
        <v>6.0758982640290675</v>
      </c>
      <c r="U100" s="25">
        <f t="shared" si="9"/>
        <v>5.8296326201049657</v>
      </c>
      <c r="V100" s="25">
        <f t="shared" si="10"/>
        <v>7.3233750504642714</v>
      </c>
      <c r="W100" s="25">
        <f t="shared" si="11"/>
        <v>5.6479612434396449</v>
      </c>
    </row>
    <row r="101" spans="1:23" ht="15.7">
      <c r="A101" s="36" t="s">
        <v>171</v>
      </c>
      <c r="B101" s="20" t="s">
        <v>99</v>
      </c>
      <c r="C101" s="20">
        <f t="shared" si="6"/>
        <v>25060</v>
      </c>
      <c r="D101" s="110">
        <v>26614</v>
      </c>
      <c r="E101" s="110">
        <v>110</v>
      </c>
      <c r="F101" s="110">
        <v>26614</v>
      </c>
      <c r="G101" s="110">
        <v>17031</v>
      </c>
      <c r="H101" s="110">
        <v>26449</v>
      </c>
      <c r="I101" s="110">
        <v>106031</v>
      </c>
      <c r="J101" s="110">
        <v>26686</v>
      </c>
      <c r="K101" s="110">
        <v>11625</v>
      </c>
      <c r="L101" s="110">
        <v>26421</v>
      </c>
      <c r="M101" s="110">
        <v>113953</v>
      </c>
      <c r="N101" s="110">
        <v>26414</v>
      </c>
      <c r="O101" s="110">
        <v>438</v>
      </c>
      <c r="P101">
        <v>25060</v>
      </c>
      <c r="Q101">
        <v>3.1240000000000001</v>
      </c>
      <c r="S101" s="25">
        <f t="shared" si="7"/>
        <v>6.2011173184357542</v>
      </c>
      <c r="T101" s="25">
        <f t="shared" si="8"/>
        <v>6.2011173184357542</v>
      </c>
      <c r="U101" s="25">
        <f t="shared" si="9"/>
        <v>5.5426975259377498</v>
      </c>
      <c r="V101" s="25">
        <f t="shared" si="10"/>
        <v>6.4884277733439744</v>
      </c>
      <c r="W101" s="25">
        <f t="shared" si="11"/>
        <v>5.4309656823623307</v>
      </c>
    </row>
    <row r="102" spans="1:23" ht="15.7">
      <c r="A102" s="36" t="s">
        <v>172</v>
      </c>
      <c r="B102" s="20" t="s">
        <v>100</v>
      </c>
      <c r="C102" s="20">
        <f t="shared" si="6"/>
        <v>31100</v>
      </c>
      <c r="D102" s="110">
        <v>32320</v>
      </c>
      <c r="E102" s="110">
        <v>141</v>
      </c>
      <c r="F102" s="110">
        <v>32320</v>
      </c>
      <c r="G102" s="110">
        <v>16078</v>
      </c>
      <c r="H102" s="110">
        <v>32745</v>
      </c>
      <c r="I102" s="110">
        <v>196562</v>
      </c>
      <c r="J102" s="110">
        <v>32670</v>
      </c>
      <c r="K102" s="110">
        <v>11500</v>
      </c>
      <c r="L102" s="110">
        <v>32773</v>
      </c>
      <c r="M102" s="110">
        <v>238328</v>
      </c>
      <c r="N102" s="110">
        <v>32323</v>
      </c>
      <c r="O102" s="110">
        <v>438</v>
      </c>
      <c r="P102">
        <v>31100</v>
      </c>
      <c r="Q102">
        <v>6.359</v>
      </c>
      <c r="S102" s="25">
        <f t="shared" si="7"/>
        <v>3.922829581993569</v>
      </c>
      <c r="T102" s="25">
        <f t="shared" si="8"/>
        <v>3.922829581993569</v>
      </c>
      <c r="U102" s="25">
        <f t="shared" si="9"/>
        <v>5.289389067524116</v>
      </c>
      <c r="V102" s="25">
        <f t="shared" si="10"/>
        <v>5.048231511254019</v>
      </c>
      <c r="W102" s="25">
        <f t="shared" si="11"/>
        <v>5.379421221864952</v>
      </c>
    </row>
    <row r="103" spans="1:23" ht="15.7">
      <c r="A103" s="36" t="s">
        <v>172</v>
      </c>
      <c r="B103" s="20" t="s">
        <v>101</v>
      </c>
      <c r="C103" s="20">
        <f t="shared" si="6"/>
        <v>31547</v>
      </c>
      <c r="D103" s="110">
        <v>33035</v>
      </c>
      <c r="E103" s="110">
        <v>140</v>
      </c>
      <c r="F103" s="110">
        <v>32868</v>
      </c>
      <c r="G103" s="110">
        <v>17688</v>
      </c>
      <c r="H103" s="110">
        <v>32848</v>
      </c>
      <c r="I103" s="110">
        <v>186156</v>
      </c>
      <c r="J103" s="110">
        <v>32895</v>
      </c>
      <c r="K103" s="110">
        <v>10359</v>
      </c>
      <c r="L103" s="110">
        <v>32951</v>
      </c>
      <c r="M103" s="110">
        <v>172188</v>
      </c>
      <c r="N103" s="110">
        <v>32456</v>
      </c>
      <c r="O103" s="110">
        <v>437</v>
      </c>
      <c r="P103">
        <v>31547</v>
      </c>
      <c r="Q103">
        <v>6.2190000000000003</v>
      </c>
      <c r="S103" s="25">
        <f t="shared" si="7"/>
        <v>4.716771800805148</v>
      </c>
      <c r="T103" s="25">
        <f t="shared" si="8"/>
        <v>4.1874029226233871</v>
      </c>
      <c r="U103" s="25">
        <f t="shared" si="9"/>
        <v>4.1240054521824581</v>
      </c>
      <c r="V103" s="25">
        <f t="shared" si="10"/>
        <v>4.2729895077186422</v>
      </c>
      <c r="W103" s="25">
        <f t="shared" si="11"/>
        <v>4.4505024249532443</v>
      </c>
    </row>
    <row r="104" spans="1:23" ht="15.7">
      <c r="A104" s="36" t="s">
        <v>172</v>
      </c>
      <c r="B104" s="20" t="s">
        <v>102</v>
      </c>
      <c r="C104" s="20">
        <f t="shared" si="6"/>
        <v>31147</v>
      </c>
      <c r="D104" s="110">
        <v>32447</v>
      </c>
      <c r="E104" s="110">
        <v>110</v>
      </c>
      <c r="F104" s="110">
        <v>32515</v>
      </c>
      <c r="G104" s="110">
        <v>13172</v>
      </c>
      <c r="H104" s="110">
        <v>32515</v>
      </c>
      <c r="I104" s="110">
        <v>163281</v>
      </c>
      <c r="J104" s="110">
        <v>32740</v>
      </c>
      <c r="K104" s="110">
        <v>9687</v>
      </c>
      <c r="L104" s="110">
        <v>32534</v>
      </c>
      <c r="M104" s="110">
        <v>170532</v>
      </c>
      <c r="N104" s="110">
        <v>32476</v>
      </c>
      <c r="O104" s="110">
        <v>438</v>
      </c>
      <c r="P104">
        <v>31147</v>
      </c>
      <c r="Q104">
        <v>6.2489999999999997</v>
      </c>
      <c r="S104" s="25">
        <f t="shared" si="7"/>
        <v>4.1737567020900892</v>
      </c>
      <c r="T104" s="25">
        <f t="shared" si="8"/>
        <v>4.3920762834301863</v>
      </c>
      <c r="U104" s="25">
        <f t="shared" si="9"/>
        <v>4.3920762834301863</v>
      </c>
      <c r="V104" s="25">
        <f t="shared" si="10"/>
        <v>5.1144572510996245</v>
      </c>
      <c r="W104" s="25">
        <f t="shared" si="11"/>
        <v>4.4530773429222714</v>
      </c>
    </row>
    <row r="105" spans="1:23" ht="15.7">
      <c r="A105" s="36" t="s">
        <v>172</v>
      </c>
      <c r="B105" s="20" t="s">
        <v>103</v>
      </c>
      <c r="C105" s="20">
        <f t="shared" si="6"/>
        <v>31323</v>
      </c>
      <c r="D105" s="110">
        <v>32739</v>
      </c>
      <c r="E105" s="110">
        <v>109</v>
      </c>
      <c r="F105" s="110">
        <v>32655</v>
      </c>
      <c r="G105" s="110">
        <v>13047</v>
      </c>
      <c r="H105" s="110">
        <v>32877</v>
      </c>
      <c r="I105" s="110">
        <v>168547</v>
      </c>
      <c r="J105" s="110">
        <v>32858</v>
      </c>
      <c r="K105" s="110">
        <v>9844</v>
      </c>
      <c r="L105" s="110">
        <v>32816</v>
      </c>
      <c r="M105" s="110">
        <v>174547</v>
      </c>
      <c r="N105" s="110">
        <v>32391</v>
      </c>
      <c r="O105" s="110">
        <v>500</v>
      </c>
      <c r="P105">
        <v>31323</v>
      </c>
      <c r="Q105">
        <v>20.765000000000001</v>
      </c>
      <c r="S105" s="25">
        <f t="shared" si="7"/>
        <v>4.5206397854611629</v>
      </c>
      <c r="T105" s="25">
        <f t="shared" si="8"/>
        <v>4.2524662388660088</v>
      </c>
      <c r="U105" s="25">
        <f t="shared" si="9"/>
        <v>4.9612106120103441</v>
      </c>
      <c r="V105" s="25">
        <f t="shared" si="10"/>
        <v>4.9005523098042971</v>
      </c>
      <c r="W105" s="25">
        <f t="shared" si="11"/>
        <v>4.766465536506721</v>
      </c>
    </row>
    <row r="106" spans="1:23" ht="15.7">
      <c r="A106" s="36" t="s">
        <v>172</v>
      </c>
      <c r="B106" s="20" t="s">
        <v>104</v>
      </c>
      <c r="C106" s="20">
        <f t="shared" si="6"/>
        <v>31260</v>
      </c>
      <c r="D106" s="110">
        <v>32892</v>
      </c>
      <c r="E106" s="110">
        <v>109</v>
      </c>
      <c r="F106" s="110">
        <v>32892</v>
      </c>
      <c r="G106" s="110">
        <v>12703</v>
      </c>
      <c r="H106" s="110">
        <v>32714</v>
      </c>
      <c r="I106" s="110">
        <v>158344</v>
      </c>
      <c r="J106" s="110">
        <v>32622</v>
      </c>
      <c r="K106" s="110">
        <v>9484</v>
      </c>
      <c r="L106" s="110">
        <v>32606</v>
      </c>
      <c r="M106" s="110">
        <v>164297</v>
      </c>
      <c r="N106" s="110">
        <v>32268</v>
      </c>
      <c r="O106" s="110">
        <v>484</v>
      </c>
      <c r="P106">
        <v>31260</v>
      </c>
      <c r="Q106">
        <v>7.375</v>
      </c>
      <c r="S106" s="25">
        <f t="shared" si="7"/>
        <v>5.2207293666026873</v>
      </c>
      <c r="T106" s="25">
        <f t="shared" si="8"/>
        <v>5.2207293666026873</v>
      </c>
      <c r="U106" s="25">
        <f t="shared" si="9"/>
        <v>4.6513115802943057</v>
      </c>
      <c r="V106" s="25">
        <f t="shared" si="10"/>
        <v>4.3570057581573893</v>
      </c>
      <c r="W106" s="25">
        <f t="shared" si="11"/>
        <v>4.3058221369161869</v>
      </c>
    </row>
    <row r="107" spans="1:23" ht="15.7">
      <c r="A107" s="36" t="s">
        <v>172</v>
      </c>
      <c r="B107" s="20" t="s">
        <v>105</v>
      </c>
      <c r="C107" s="20">
        <f t="shared" si="6"/>
        <v>31397</v>
      </c>
      <c r="D107" s="110">
        <v>32471</v>
      </c>
      <c r="E107" s="110">
        <v>93</v>
      </c>
      <c r="F107" s="110">
        <v>32471</v>
      </c>
      <c r="G107" s="110">
        <v>12922</v>
      </c>
      <c r="H107" s="110">
        <v>32918</v>
      </c>
      <c r="I107" s="110">
        <v>167422</v>
      </c>
      <c r="J107" s="110">
        <v>33139</v>
      </c>
      <c r="K107" s="110">
        <v>9922</v>
      </c>
      <c r="L107" s="110">
        <v>32622</v>
      </c>
      <c r="M107" s="110">
        <v>171734</v>
      </c>
      <c r="N107" s="110">
        <v>32640</v>
      </c>
      <c r="O107" s="110">
        <v>453</v>
      </c>
      <c r="P107">
        <v>31397</v>
      </c>
      <c r="Q107">
        <v>20.483999999999998</v>
      </c>
      <c r="S107" s="25">
        <f t="shared" si="7"/>
        <v>3.4207089849348664</v>
      </c>
      <c r="T107" s="25">
        <f t="shared" si="8"/>
        <v>3.4207089849348664</v>
      </c>
      <c r="U107" s="25">
        <f t="shared" si="9"/>
        <v>4.84441188648597</v>
      </c>
      <c r="V107" s="25">
        <f t="shared" si="10"/>
        <v>5.5483007930694015</v>
      </c>
      <c r="W107" s="25">
        <f t="shared" si="11"/>
        <v>3.901646654138931</v>
      </c>
    </row>
    <row r="108" spans="1:23" ht="15.7">
      <c r="A108" s="36" t="s">
        <v>172</v>
      </c>
      <c r="B108" s="20" t="s">
        <v>106</v>
      </c>
      <c r="C108" s="20">
        <f t="shared" si="6"/>
        <v>31594</v>
      </c>
      <c r="D108" s="110">
        <v>32998</v>
      </c>
      <c r="E108" s="110">
        <v>94</v>
      </c>
      <c r="F108" s="110">
        <v>32998</v>
      </c>
      <c r="G108" s="110">
        <v>12843</v>
      </c>
      <c r="H108" s="110">
        <v>33066</v>
      </c>
      <c r="I108" s="110">
        <v>172125</v>
      </c>
      <c r="J108" s="110">
        <v>33031</v>
      </c>
      <c r="K108" s="110">
        <v>9922</v>
      </c>
      <c r="L108" s="110">
        <v>33327</v>
      </c>
      <c r="M108" s="110">
        <v>174688</v>
      </c>
      <c r="N108" s="110">
        <v>32443</v>
      </c>
      <c r="O108" s="110">
        <v>438</v>
      </c>
      <c r="P108">
        <v>31594</v>
      </c>
      <c r="Q108">
        <v>10.218</v>
      </c>
      <c r="S108" s="25">
        <f t="shared" si="7"/>
        <v>4.4438817496993099</v>
      </c>
      <c r="T108" s="25">
        <f t="shared" si="8"/>
        <v>4.4438817496993099</v>
      </c>
      <c r="U108" s="25">
        <f t="shared" si="9"/>
        <v>4.6591124897132365</v>
      </c>
      <c r="V108" s="25">
        <f t="shared" si="10"/>
        <v>4.5483319617648919</v>
      </c>
      <c r="W108" s="25">
        <f t="shared" si="11"/>
        <v>5.4852187124137499</v>
      </c>
    </row>
    <row r="109" spans="1:23" ht="15.7">
      <c r="A109" s="36" t="s">
        <v>172</v>
      </c>
      <c r="B109" s="20" t="s">
        <v>107</v>
      </c>
      <c r="C109" s="20">
        <f t="shared" si="6"/>
        <v>31380</v>
      </c>
      <c r="D109" s="110">
        <v>32782</v>
      </c>
      <c r="E109" s="110">
        <v>110</v>
      </c>
      <c r="F109" s="110">
        <v>32763</v>
      </c>
      <c r="G109" s="110">
        <v>12828</v>
      </c>
      <c r="H109" s="110">
        <v>32640</v>
      </c>
      <c r="I109" s="110">
        <v>165594</v>
      </c>
      <c r="J109" s="110">
        <v>32782</v>
      </c>
      <c r="K109" s="110">
        <v>9500</v>
      </c>
      <c r="L109" s="110">
        <v>33011</v>
      </c>
      <c r="M109" s="110">
        <v>167281</v>
      </c>
      <c r="N109" s="110">
        <v>32563</v>
      </c>
      <c r="O109" s="110">
        <v>437</v>
      </c>
      <c r="P109">
        <v>31380</v>
      </c>
      <c r="Q109">
        <v>6.6719999999999997</v>
      </c>
      <c r="S109" s="25">
        <f t="shared" si="7"/>
        <v>4.4678138942001278</v>
      </c>
      <c r="T109" s="25">
        <f t="shared" si="8"/>
        <v>4.407265774378585</v>
      </c>
      <c r="U109" s="25">
        <f t="shared" si="9"/>
        <v>4.0152963671128106</v>
      </c>
      <c r="V109" s="25">
        <f t="shared" si="10"/>
        <v>4.4678138942001278</v>
      </c>
      <c r="W109" s="25">
        <f t="shared" si="11"/>
        <v>5.1975780752071383</v>
      </c>
    </row>
    <row r="110" spans="1:23" ht="15.7">
      <c r="A110" s="36" t="s">
        <v>172</v>
      </c>
      <c r="B110" s="20" t="s">
        <v>108</v>
      </c>
      <c r="C110" s="20">
        <f t="shared" si="6"/>
        <v>31424</v>
      </c>
      <c r="D110" s="110">
        <v>32771</v>
      </c>
      <c r="E110" s="110">
        <v>125</v>
      </c>
      <c r="F110" s="110">
        <v>32771</v>
      </c>
      <c r="G110" s="110">
        <v>12985</v>
      </c>
      <c r="H110" s="110">
        <v>32711</v>
      </c>
      <c r="I110" s="110">
        <v>168000</v>
      </c>
      <c r="J110" s="110">
        <v>33081</v>
      </c>
      <c r="K110" s="110">
        <v>9828</v>
      </c>
      <c r="L110" s="110">
        <v>32734</v>
      </c>
      <c r="M110" s="110">
        <v>170453</v>
      </c>
      <c r="N110" s="110">
        <v>32504</v>
      </c>
      <c r="O110" s="110">
        <v>453</v>
      </c>
      <c r="P110">
        <v>31424</v>
      </c>
      <c r="Q110">
        <v>10.404999999999999</v>
      </c>
      <c r="S110" s="25">
        <f t="shared" si="7"/>
        <v>4.286532586558045</v>
      </c>
      <c r="T110" s="25">
        <f t="shared" si="8"/>
        <v>4.286532586558045</v>
      </c>
      <c r="U110" s="25">
        <f t="shared" si="9"/>
        <v>4.0955957230142568</v>
      </c>
      <c r="V110" s="25">
        <f t="shared" si="10"/>
        <v>5.2730397148676174</v>
      </c>
      <c r="W110" s="25">
        <f t="shared" si="11"/>
        <v>4.1687881873727086</v>
      </c>
    </row>
    <row r="111" spans="1:23" ht="15.7">
      <c r="A111" s="36" t="s">
        <v>172</v>
      </c>
      <c r="B111" s="20" t="s">
        <v>109</v>
      </c>
      <c r="C111" s="20">
        <f t="shared" si="6"/>
        <v>31230</v>
      </c>
      <c r="D111" s="110">
        <v>32440</v>
      </c>
      <c r="E111" s="110">
        <v>109</v>
      </c>
      <c r="F111" s="110">
        <v>32440</v>
      </c>
      <c r="G111" s="110">
        <v>13235</v>
      </c>
      <c r="H111" s="110">
        <v>32761</v>
      </c>
      <c r="I111" s="110">
        <v>171844</v>
      </c>
      <c r="J111" s="110">
        <v>32716</v>
      </c>
      <c r="K111" s="110">
        <v>9953</v>
      </c>
      <c r="L111" s="110">
        <v>32512</v>
      </c>
      <c r="M111" s="110">
        <v>117937</v>
      </c>
      <c r="N111" s="110">
        <v>32324</v>
      </c>
      <c r="O111" s="110">
        <v>437</v>
      </c>
      <c r="P111">
        <v>31230</v>
      </c>
      <c r="Q111">
        <v>6.827</v>
      </c>
      <c r="S111" s="25">
        <f t="shared" si="7"/>
        <v>3.8744796669868715</v>
      </c>
      <c r="T111" s="25">
        <f t="shared" si="8"/>
        <v>3.8744796669868715</v>
      </c>
      <c r="U111" s="25">
        <f t="shared" si="9"/>
        <v>4.9023374959974388</v>
      </c>
      <c r="V111" s="25">
        <f t="shared" si="10"/>
        <v>4.7582452769772656</v>
      </c>
      <c r="W111" s="25">
        <f t="shared" si="11"/>
        <v>4.1050272174191482</v>
      </c>
    </row>
    <row r="112" spans="1:23" ht="15.7">
      <c r="A112" s="19"/>
      <c r="P112"/>
      <c r="Q112"/>
    </row>
    <row r="113" spans="1:23">
      <c r="U113" s="22"/>
      <c r="W113" s="23"/>
    </row>
    <row r="114" spans="1:23" s="18" customFormat="1" ht="30" customHeight="1" thickBot="1">
      <c r="A114" s="17"/>
      <c r="B114" s="16"/>
      <c r="C114" s="18" t="s">
        <v>273</v>
      </c>
      <c r="D114" s="16" t="s">
        <v>247</v>
      </c>
      <c r="E114" s="16" t="s">
        <v>274</v>
      </c>
      <c r="F114" s="16" t="s">
        <v>250</v>
      </c>
      <c r="G114" s="16" t="s">
        <v>274</v>
      </c>
      <c r="H114" s="16" t="s">
        <v>275</v>
      </c>
      <c r="I114" s="16" t="s">
        <v>274</v>
      </c>
      <c r="J114" s="16" t="s">
        <v>253</v>
      </c>
      <c r="K114" s="16" t="s">
        <v>274</v>
      </c>
      <c r="L114" s="16" t="s">
        <v>276</v>
      </c>
      <c r="M114" s="16" t="s">
        <v>274</v>
      </c>
      <c r="N114" s="106" t="s">
        <v>306</v>
      </c>
      <c r="O114" s="72" t="s">
        <v>249</v>
      </c>
      <c r="P114" s="18" t="s">
        <v>278</v>
      </c>
      <c r="Q114" s="18" t="s">
        <v>279</v>
      </c>
      <c r="S114" s="18" t="s">
        <v>280</v>
      </c>
      <c r="T114" s="18" t="s">
        <v>281</v>
      </c>
      <c r="U114" s="18" t="s">
        <v>282</v>
      </c>
      <c r="V114" s="18" t="s">
        <v>283</v>
      </c>
      <c r="W114" s="18" t="s">
        <v>284</v>
      </c>
    </row>
    <row r="115" spans="1:23">
      <c r="A115" s="38" t="s">
        <v>285</v>
      </c>
      <c r="B115" s="19"/>
      <c r="C115" s="28">
        <f t="shared" ref="C115:L115" si="12">AVERAGEIFS(C$2:C$111,$A$2:$A$111,$A115)</f>
        <v>2367</v>
      </c>
      <c r="D115" s="28">
        <f t="shared" si="12"/>
        <v>2470.5</v>
      </c>
      <c r="E115" s="28">
        <f t="shared" si="12"/>
        <v>1.6</v>
      </c>
      <c r="F115" s="28">
        <f t="shared" si="12"/>
        <v>2476.4</v>
      </c>
      <c r="G115" s="28">
        <f>AVERAGEIFS(G$2:G$111,$A$2:$A$111,$A115)/1000</f>
        <v>0</v>
      </c>
      <c r="H115" s="28">
        <f t="shared" si="12"/>
        <v>2477</v>
      </c>
      <c r="I115" s="28">
        <f>AVERAGEIFS(I$2:I$111,$A$2:$A$111,$A115)/1000</f>
        <v>3.0000000000000001E-3</v>
      </c>
      <c r="J115" s="28">
        <f t="shared" si="12"/>
        <v>2459.1999999999998</v>
      </c>
      <c r="K115" s="28">
        <f>AVERAGEIFS(K$2:K$111,$A$2:$A$111,$A115)/1000</f>
        <v>1.6000000000000001E-3</v>
      </c>
      <c r="L115" s="28">
        <f t="shared" si="12"/>
        <v>2492.4</v>
      </c>
      <c r="M115" s="28">
        <f>AVERAGEIFS(M$2:M$111,$A$2:$A$111,$A115)/1000</f>
        <v>3.0999999999999999E-3</v>
      </c>
      <c r="N115" s="108">
        <f>AVERAGEIFS(N$2:N$111,$A$2:$A$111,$A115)</f>
        <v>2394.9</v>
      </c>
      <c r="O115" s="108">
        <f>AVERAGEIFS(O$2:O$111,$A$2:$A$111,$A115)</f>
        <v>29.4</v>
      </c>
      <c r="P115" s="29">
        <f>AVERAGEIFS(P$2:P$111,$A$2:$A$111,$A115)</f>
        <v>2367</v>
      </c>
      <c r="Q115" s="29">
        <f>AVERAGEIFS(Q$2:Q$111,$A$2:$A$111,$A115)</f>
        <v>0.1024</v>
      </c>
      <c r="S115" s="29">
        <f>AVERAGEIFS(S$2:S$111,$A$2:$A$111,$A115)</f>
        <v>4.3950814600666677</v>
      </c>
      <c r="T115" s="29">
        <f>AVERAGEIFS(T$2:T$111,$A$2:$A$111,$A115)</f>
        <v>4.6388668660697325</v>
      </c>
      <c r="U115" s="29">
        <f>AVERAGEIFS(U$2:U$111,$A$2:$A$111,$A115)</f>
        <v>4.6711550902769989</v>
      </c>
      <c r="V115" s="29">
        <f>AVERAGEIFS(V$2:V$111,$A$2:$A$111,$A115)</f>
        <v>3.9260568223834924</v>
      </c>
      <c r="W115" s="29">
        <f>AVERAGEIFS(W$2:W$111,$A$2:$A$111,$A115)</f>
        <v>5.3306677884069984</v>
      </c>
    </row>
    <row r="116" spans="1:23">
      <c r="A116" s="39" t="s">
        <v>287</v>
      </c>
      <c r="B116" s="19"/>
      <c r="C116" s="28">
        <f t="shared" ref="C116:C125" si="13">AVERAGEIFS(C$2:C$111,$A$2:$A$111,$A116)</f>
        <v>3047.7</v>
      </c>
      <c r="D116" s="28">
        <f t="shared" ref="D116:H125" si="14">AVERAGEIFS(D$2:D$111,$A$2:$A$111,$A116)</f>
        <v>3137.9</v>
      </c>
      <c r="E116" s="28">
        <f t="shared" ref="E116:E125" si="15">AVERAGEIFS(E$2:E$111,$A$2:$A$111,$A116)</f>
        <v>0</v>
      </c>
      <c r="F116" s="28">
        <f t="shared" si="14"/>
        <v>3137.9</v>
      </c>
      <c r="G116" s="28">
        <f t="shared" ref="G116:G125" si="16">AVERAGEIFS(G$2:G$111,$A$2:$A$111,$A116)/1000</f>
        <v>1.5E-3</v>
      </c>
      <c r="H116" s="28">
        <f t="shared" si="14"/>
        <v>3191.2</v>
      </c>
      <c r="I116" s="28">
        <f t="shared" ref="I116:M125" si="17">AVERAGEIFS(I$2:I$111,$A$2:$A$111,$A116)/1000</f>
        <v>1.6000000000000001E-3</v>
      </c>
      <c r="J116" s="28">
        <f t="shared" ref="J116:J125" si="18">AVERAGEIFS(J$2:J$111,$A$2:$A$111,$A116)</f>
        <v>3156.8</v>
      </c>
      <c r="K116" s="28">
        <f t="shared" si="17"/>
        <v>0</v>
      </c>
      <c r="L116" s="28">
        <f t="shared" ref="L116:L125" si="19">AVERAGEIFS(L$2:L$111,$A$2:$A$111,$A116)</f>
        <v>3159.1</v>
      </c>
      <c r="M116" s="28">
        <f t="shared" si="17"/>
        <v>6.3E-3</v>
      </c>
      <c r="N116" s="108">
        <f t="shared" ref="N116:O125" si="20">AVERAGEIFS(N$2:N$111,$A$2:$A$111,$A116)</f>
        <v>3062.3</v>
      </c>
      <c r="O116" s="108">
        <f t="shared" si="20"/>
        <v>18.8</v>
      </c>
      <c r="P116" s="29">
        <f t="shared" ref="P116:W125" si="21">AVERAGEIFS(P$2:P$111,$A$2:$A$111,$A116)</f>
        <v>3047.7</v>
      </c>
      <c r="Q116" s="29">
        <f t="shared" si="21"/>
        <v>0.1431</v>
      </c>
      <c r="S116" s="29">
        <f t="shared" si="21"/>
        <v>2.9495120650518554</v>
      </c>
      <c r="T116" s="29">
        <f t="shared" si="21"/>
        <v>2.9495120650518554</v>
      </c>
      <c r="U116" s="29">
        <f t="shared" si="21"/>
        <v>4.7542565285649045</v>
      </c>
      <c r="V116" s="29">
        <f t="shared" si="21"/>
        <v>3.581959317463923</v>
      </c>
      <c r="W116" s="29">
        <f t="shared" si="21"/>
        <v>3.6637145732414083</v>
      </c>
    </row>
    <row r="117" spans="1:23">
      <c r="A117" s="39" t="s">
        <v>288</v>
      </c>
      <c r="B117" s="19"/>
      <c r="C117" s="28">
        <f t="shared" si="13"/>
        <v>4117.7</v>
      </c>
      <c r="D117" s="28">
        <f t="shared" si="14"/>
        <v>4201.8999999999996</v>
      </c>
      <c r="E117" s="28">
        <f t="shared" si="15"/>
        <v>0</v>
      </c>
      <c r="F117" s="28">
        <f t="shared" si="14"/>
        <v>4194.7</v>
      </c>
      <c r="G117" s="28">
        <f t="shared" si="16"/>
        <v>0</v>
      </c>
      <c r="H117" s="28">
        <f t="shared" si="14"/>
        <v>4323.3</v>
      </c>
      <c r="I117" s="28">
        <f t="shared" si="17"/>
        <v>1.6000000000000001E-3</v>
      </c>
      <c r="J117" s="28">
        <f t="shared" si="18"/>
        <v>4216.3</v>
      </c>
      <c r="K117" s="28">
        <f t="shared" si="17"/>
        <v>0</v>
      </c>
      <c r="L117" s="28">
        <f t="shared" si="19"/>
        <v>4326.6000000000004</v>
      </c>
      <c r="M117" s="28">
        <f t="shared" si="17"/>
        <v>3.0000000000000001E-3</v>
      </c>
      <c r="N117" s="108">
        <f t="shared" si="20"/>
        <v>4151.8</v>
      </c>
      <c r="O117" s="108">
        <f t="shared" si="20"/>
        <v>19</v>
      </c>
      <c r="P117" s="29">
        <f t="shared" si="21"/>
        <v>4117.7</v>
      </c>
      <c r="Q117" s="29">
        <f t="shared" si="21"/>
        <v>0.16960000000000003</v>
      </c>
      <c r="S117" s="29">
        <f t="shared" si="21"/>
        <v>2.0492346846496661</v>
      </c>
      <c r="T117" s="29">
        <f t="shared" si="21"/>
        <v>1.8713020173194483</v>
      </c>
      <c r="U117" s="29">
        <f t="shared" si="21"/>
        <v>5.0345991195406814</v>
      </c>
      <c r="V117" s="29">
        <f t="shared" si="21"/>
        <v>2.3898857384278656</v>
      </c>
      <c r="W117" s="29">
        <f t="shared" si="21"/>
        <v>5.114289677177009</v>
      </c>
    </row>
    <row r="118" spans="1:23">
      <c r="A118" s="39" t="s">
        <v>289</v>
      </c>
      <c r="B118" s="19"/>
      <c r="C118" s="28">
        <f t="shared" si="13"/>
        <v>5393.6</v>
      </c>
      <c r="D118" s="28">
        <f t="shared" si="14"/>
        <v>5685.5</v>
      </c>
      <c r="E118" s="28">
        <f t="shared" si="15"/>
        <v>1.6</v>
      </c>
      <c r="F118" s="28">
        <f t="shared" si="14"/>
        <v>5676.7</v>
      </c>
      <c r="G118" s="28">
        <f t="shared" si="16"/>
        <v>1.26E-2</v>
      </c>
      <c r="H118" s="28">
        <f t="shared" si="14"/>
        <v>5683.7</v>
      </c>
      <c r="I118" s="28">
        <f t="shared" si="17"/>
        <v>3.4299999999999997E-2</v>
      </c>
      <c r="J118" s="28">
        <f t="shared" si="18"/>
        <v>5789.8</v>
      </c>
      <c r="K118" s="28">
        <f t="shared" si="17"/>
        <v>1.26E-2</v>
      </c>
      <c r="L118" s="28">
        <f t="shared" si="19"/>
        <v>5708.5</v>
      </c>
      <c r="M118" s="28">
        <f t="shared" si="17"/>
        <v>3.4299999999999997E-2</v>
      </c>
      <c r="N118" s="108">
        <f t="shared" si="20"/>
        <v>5560.1</v>
      </c>
      <c r="O118" s="108">
        <f t="shared" si="20"/>
        <v>79.7</v>
      </c>
      <c r="P118" s="29">
        <f t="shared" si="21"/>
        <v>5393.6</v>
      </c>
      <c r="Q118" s="29">
        <f t="shared" si="21"/>
        <v>0.41660000000000003</v>
      </c>
      <c r="S118" s="29">
        <f t="shared" si="21"/>
        <v>5.4299599270497998</v>
      </c>
      <c r="T118" s="29">
        <f t="shared" si="21"/>
        <v>5.2613793525208683</v>
      </c>
      <c r="U118" s="29">
        <f t="shared" si="21"/>
        <v>5.3864023656995732</v>
      </c>
      <c r="V118" s="29">
        <f t="shared" si="21"/>
        <v>7.3548768475333519</v>
      </c>
      <c r="W118" s="29">
        <f t="shared" si="21"/>
        <v>5.8502665211072777</v>
      </c>
    </row>
    <row r="119" spans="1:23">
      <c r="A119" s="39" t="s">
        <v>290</v>
      </c>
      <c r="B119" s="19"/>
      <c r="C119" s="28">
        <f t="shared" si="13"/>
        <v>6905.4</v>
      </c>
      <c r="D119" s="28">
        <f t="shared" si="14"/>
        <v>7202.8</v>
      </c>
      <c r="E119" s="28">
        <f t="shared" si="15"/>
        <v>0</v>
      </c>
      <c r="F119" s="28">
        <f t="shared" si="14"/>
        <v>7202.5</v>
      </c>
      <c r="G119" s="28">
        <f t="shared" si="16"/>
        <v>1.54E-2</v>
      </c>
      <c r="H119" s="28">
        <f t="shared" si="14"/>
        <v>7220.1</v>
      </c>
      <c r="I119" s="28">
        <f t="shared" si="17"/>
        <v>7.0800000000000002E-2</v>
      </c>
      <c r="J119" s="28">
        <f t="shared" si="18"/>
        <v>7217.5</v>
      </c>
      <c r="K119" s="28">
        <f t="shared" si="17"/>
        <v>1.09E-2</v>
      </c>
      <c r="L119" s="28">
        <f t="shared" si="19"/>
        <v>7261.9</v>
      </c>
      <c r="M119" s="28">
        <f t="shared" si="17"/>
        <v>7.7900000000000011E-2</v>
      </c>
      <c r="N119" s="108">
        <f t="shared" si="20"/>
        <v>7035.2</v>
      </c>
      <c r="O119" s="108">
        <f t="shared" si="20"/>
        <v>79.8</v>
      </c>
      <c r="P119" s="29">
        <f t="shared" si="21"/>
        <v>6905.4</v>
      </c>
      <c r="Q119" s="29">
        <f t="shared" si="21"/>
        <v>0.46840000000000009</v>
      </c>
      <c r="S119" s="29">
        <f t="shared" si="21"/>
        <v>4.3068671632712174</v>
      </c>
      <c r="T119" s="29">
        <f t="shared" si="21"/>
        <v>4.3018450805231083</v>
      </c>
      <c r="U119" s="29">
        <f t="shared" si="21"/>
        <v>4.55333734985612</v>
      </c>
      <c r="V119" s="29">
        <f t="shared" si="21"/>
        <v>4.5181365938001097</v>
      </c>
      <c r="W119" s="29">
        <f t="shared" si="21"/>
        <v>5.1653604317155475</v>
      </c>
    </row>
    <row r="120" spans="1:23">
      <c r="A120" s="39" t="s">
        <v>291</v>
      </c>
      <c r="B120" s="19"/>
      <c r="C120" s="28">
        <f t="shared" si="13"/>
        <v>8820.7999999999993</v>
      </c>
      <c r="D120" s="28">
        <f t="shared" si="14"/>
        <v>9100.2000000000007</v>
      </c>
      <c r="E120" s="28">
        <f t="shared" si="15"/>
        <v>0</v>
      </c>
      <c r="F120" s="28">
        <f t="shared" si="14"/>
        <v>9106.7000000000007</v>
      </c>
      <c r="G120" s="28">
        <f t="shared" si="16"/>
        <v>1.72E-2</v>
      </c>
      <c r="H120" s="28">
        <f t="shared" si="14"/>
        <v>9188.6</v>
      </c>
      <c r="I120" s="28">
        <f t="shared" si="17"/>
        <v>0.15619999999999998</v>
      </c>
      <c r="J120" s="28">
        <f t="shared" si="18"/>
        <v>9196.4</v>
      </c>
      <c r="K120" s="28">
        <f t="shared" si="17"/>
        <v>1.09E-2</v>
      </c>
      <c r="L120" s="28">
        <f t="shared" si="19"/>
        <v>9161.9</v>
      </c>
      <c r="M120" s="28">
        <f t="shared" si="17"/>
        <v>0.16090000000000002</v>
      </c>
      <c r="N120" s="108">
        <f t="shared" si="20"/>
        <v>8970.2000000000007</v>
      </c>
      <c r="O120" s="108">
        <f t="shared" si="20"/>
        <v>103.1</v>
      </c>
      <c r="P120" s="29">
        <f t="shared" si="21"/>
        <v>8820.7999999999993</v>
      </c>
      <c r="Q120" s="29">
        <f t="shared" si="21"/>
        <v>0.86720000000000008</v>
      </c>
      <c r="S120" s="29">
        <f t="shared" si="21"/>
        <v>3.1680719656704297</v>
      </c>
      <c r="T120" s="29">
        <f t="shared" si="21"/>
        <v>3.2412042789017534</v>
      </c>
      <c r="U120" s="29">
        <f t="shared" si="21"/>
        <v>4.1822383759048769</v>
      </c>
      <c r="V120" s="29">
        <f t="shared" si="21"/>
        <v>4.2622506567402354</v>
      </c>
      <c r="W120" s="29">
        <f t="shared" si="21"/>
        <v>3.8687826029433472</v>
      </c>
    </row>
    <row r="121" spans="1:23">
      <c r="A121" s="39" t="s">
        <v>292</v>
      </c>
      <c r="B121" s="19"/>
      <c r="C121" s="28">
        <f t="shared" si="13"/>
        <v>10175.299999999999</v>
      </c>
      <c r="D121" s="28">
        <f t="shared" si="14"/>
        <v>10906.4</v>
      </c>
      <c r="E121" s="28">
        <f t="shared" si="15"/>
        <v>6.1</v>
      </c>
      <c r="F121" s="28">
        <f t="shared" si="14"/>
        <v>10900.5</v>
      </c>
      <c r="G121" s="28">
        <f t="shared" si="16"/>
        <v>0.31580000000000003</v>
      </c>
      <c r="H121" s="28">
        <f t="shared" si="14"/>
        <v>10767.5</v>
      </c>
      <c r="I121" s="28">
        <f t="shared" si="17"/>
        <v>0.89539999999999997</v>
      </c>
      <c r="J121" s="28">
        <f t="shared" si="18"/>
        <v>11038.6</v>
      </c>
      <c r="K121" s="28">
        <f t="shared" si="17"/>
        <v>0.19989999999999999</v>
      </c>
      <c r="L121" s="28">
        <f t="shared" si="19"/>
        <v>10907.9</v>
      </c>
      <c r="M121" s="28">
        <f t="shared" si="17"/>
        <v>0.95929999999999993</v>
      </c>
      <c r="N121" s="108">
        <f t="shared" si="20"/>
        <v>10692.9</v>
      </c>
      <c r="O121" s="108">
        <f t="shared" si="20"/>
        <v>231.3</v>
      </c>
      <c r="P121" s="29">
        <f t="shared" si="21"/>
        <v>10175.299999999999</v>
      </c>
      <c r="Q121" s="29">
        <f t="shared" si="21"/>
        <v>2.0026999999999999</v>
      </c>
      <c r="S121" s="29">
        <f t="shared" si="21"/>
        <v>7.1871758716832375</v>
      </c>
      <c r="T121" s="29">
        <f t="shared" si="21"/>
        <v>7.1275799120872776</v>
      </c>
      <c r="U121" s="29">
        <f t="shared" si="21"/>
        <v>5.8290934665582457</v>
      </c>
      <c r="V121" s="29">
        <f t="shared" si="21"/>
        <v>8.4867790948366455</v>
      </c>
      <c r="W121" s="29">
        <f t="shared" si="21"/>
        <v>7.2063109081408641</v>
      </c>
    </row>
    <row r="122" spans="1:23">
      <c r="A122" s="39" t="s">
        <v>169</v>
      </c>
      <c r="B122" s="19"/>
      <c r="C122" s="28">
        <f t="shared" si="13"/>
        <v>13147.3</v>
      </c>
      <c r="D122" s="28">
        <f t="shared" si="14"/>
        <v>13799.8</v>
      </c>
      <c r="E122" s="28">
        <f t="shared" si="15"/>
        <v>4.7</v>
      </c>
      <c r="F122" s="28">
        <f t="shared" si="14"/>
        <v>13778</v>
      </c>
      <c r="G122" s="28">
        <f t="shared" si="16"/>
        <v>0.37960000000000005</v>
      </c>
      <c r="H122" s="28">
        <f t="shared" si="14"/>
        <v>13778.6</v>
      </c>
      <c r="I122" s="28">
        <f t="shared" si="17"/>
        <v>2.1810999999999998</v>
      </c>
      <c r="J122" s="28">
        <f t="shared" si="18"/>
        <v>13969</v>
      </c>
      <c r="K122" s="28">
        <f t="shared" si="17"/>
        <v>0.26880000000000004</v>
      </c>
      <c r="L122" s="28">
        <f t="shared" si="19"/>
        <v>13767.3</v>
      </c>
      <c r="M122" s="28">
        <f t="shared" si="17"/>
        <v>2.4906999999999999</v>
      </c>
      <c r="N122" s="108">
        <f t="shared" si="20"/>
        <v>13674.6</v>
      </c>
      <c r="O122" s="108">
        <f t="shared" si="20"/>
        <v>196.8</v>
      </c>
      <c r="P122" s="29">
        <f t="shared" si="21"/>
        <v>13147.3</v>
      </c>
      <c r="Q122" s="29">
        <f t="shared" si="21"/>
        <v>1.2277</v>
      </c>
      <c r="S122" s="29">
        <f t="shared" si="21"/>
        <v>4.9638734055707827</v>
      </c>
      <c r="T122" s="29">
        <f t="shared" si="21"/>
        <v>4.7997168023108383</v>
      </c>
      <c r="U122" s="29">
        <f t="shared" si="21"/>
        <v>4.802398917523087</v>
      </c>
      <c r="V122" s="29">
        <f t="shared" si="21"/>
        <v>6.2550873124839308</v>
      </c>
      <c r="W122" s="29">
        <f t="shared" si="21"/>
        <v>4.7169257209783453</v>
      </c>
    </row>
    <row r="123" spans="1:23">
      <c r="A123" s="39" t="s">
        <v>170</v>
      </c>
      <c r="B123" s="19"/>
      <c r="C123" s="28">
        <f t="shared" si="13"/>
        <v>16497.8</v>
      </c>
      <c r="D123" s="28">
        <f t="shared" si="14"/>
        <v>17114.099999999999</v>
      </c>
      <c r="E123" s="28">
        <f t="shared" si="15"/>
        <v>4.7</v>
      </c>
      <c r="F123" s="28">
        <f t="shared" si="14"/>
        <v>17101.8</v>
      </c>
      <c r="G123" s="28">
        <f t="shared" si="16"/>
        <v>0.55759999999999998</v>
      </c>
      <c r="H123" s="28">
        <f t="shared" si="14"/>
        <v>17258.099999999999</v>
      </c>
      <c r="I123" s="28">
        <f t="shared" si="17"/>
        <v>6.1126000000000005</v>
      </c>
      <c r="J123" s="28">
        <f t="shared" si="18"/>
        <v>17237.099999999999</v>
      </c>
      <c r="K123" s="28">
        <f t="shared" si="17"/>
        <v>0.40479999999999999</v>
      </c>
      <c r="L123" s="28">
        <f t="shared" si="19"/>
        <v>17312.5</v>
      </c>
      <c r="M123" s="28">
        <f t="shared" si="17"/>
        <v>6.35</v>
      </c>
      <c r="N123" s="108">
        <f t="shared" si="20"/>
        <v>16899.5</v>
      </c>
      <c r="O123" s="108">
        <f t="shared" si="20"/>
        <v>196.9</v>
      </c>
      <c r="P123" s="29">
        <f t="shared" si="21"/>
        <v>16497.8</v>
      </c>
      <c r="Q123" s="29">
        <f t="shared" si="21"/>
        <v>1.6433000000000004</v>
      </c>
      <c r="S123" s="29">
        <f t="shared" si="21"/>
        <v>3.7364013040603283</v>
      </c>
      <c r="T123" s="29">
        <f t="shared" si="21"/>
        <v>3.6617080902079606</v>
      </c>
      <c r="U123" s="29">
        <f t="shared" si="21"/>
        <v>4.6085108476386853</v>
      </c>
      <c r="V123" s="29">
        <f t="shared" si="21"/>
        <v>4.4808011651857562</v>
      </c>
      <c r="W123" s="29">
        <f t="shared" si="21"/>
        <v>4.9371167787552688</v>
      </c>
    </row>
    <row r="124" spans="1:23">
      <c r="A124" s="39" t="s">
        <v>171</v>
      </c>
      <c r="B124" s="19"/>
      <c r="C124" s="28">
        <f t="shared" si="13"/>
        <v>25105.3</v>
      </c>
      <c r="D124" s="28">
        <f t="shared" si="14"/>
        <v>26589.5</v>
      </c>
      <c r="E124" s="28">
        <f t="shared" si="15"/>
        <v>101.6</v>
      </c>
      <c r="F124" s="28">
        <f t="shared" si="14"/>
        <v>26601.5</v>
      </c>
      <c r="G124" s="28">
        <f t="shared" si="16"/>
        <v>13.3437</v>
      </c>
      <c r="H124" s="28">
        <f t="shared" si="14"/>
        <v>26512.3</v>
      </c>
      <c r="I124" s="28">
        <f t="shared" si="17"/>
        <v>84.707899999999995</v>
      </c>
      <c r="J124" s="28">
        <f t="shared" si="18"/>
        <v>26800.2</v>
      </c>
      <c r="K124" s="28">
        <f t="shared" si="17"/>
        <v>9.773200000000001</v>
      </c>
      <c r="L124" s="28">
        <f t="shared" si="19"/>
        <v>26527.9</v>
      </c>
      <c r="M124" s="28">
        <f t="shared" si="17"/>
        <v>91.323499999999996</v>
      </c>
      <c r="N124" s="108">
        <f t="shared" si="20"/>
        <v>26448.6</v>
      </c>
      <c r="O124" s="108">
        <f t="shared" si="20"/>
        <v>470.4</v>
      </c>
      <c r="P124" s="29">
        <f t="shared" si="21"/>
        <v>25105.3</v>
      </c>
      <c r="Q124" s="29">
        <f t="shared" si="21"/>
        <v>8.4481999999999999</v>
      </c>
      <c r="S124" s="29">
        <f t="shared" si="21"/>
        <v>5.9106237244204856</v>
      </c>
      <c r="T124" s="29">
        <f t="shared" si="21"/>
        <v>5.958673748822326</v>
      </c>
      <c r="U124" s="29">
        <f t="shared" si="21"/>
        <v>5.604995150546598</v>
      </c>
      <c r="V124" s="29">
        <f t="shared" si="21"/>
        <v>6.7520253464605506</v>
      </c>
      <c r="W124" s="29">
        <f t="shared" si="21"/>
        <v>5.6649173874593419</v>
      </c>
    </row>
    <row r="125" spans="1:23">
      <c r="A125" s="39" t="s">
        <v>172</v>
      </c>
      <c r="B125" s="19"/>
      <c r="C125" s="28">
        <f t="shared" si="13"/>
        <v>31340.2</v>
      </c>
      <c r="D125" s="28">
        <f t="shared" si="14"/>
        <v>32689.5</v>
      </c>
      <c r="E125" s="28">
        <f t="shared" si="15"/>
        <v>114</v>
      </c>
      <c r="F125" s="28">
        <f t="shared" si="14"/>
        <v>32669.3</v>
      </c>
      <c r="G125" s="28">
        <f t="shared" si="16"/>
        <v>13.7501</v>
      </c>
      <c r="H125" s="28">
        <f t="shared" si="14"/>
        <v>32779.5</v>
      </c>
      <c r="I125" s="28">
        <f t="shared" si="17"/>
        <v>171.78749999999999</v>
      </c>
      <c r="J125" s="28">
        <f t="shared" si="18"/>
        <v>32853.4</v>
      </c>
      <c r="K125" s="28">
        <f t="shared" si="17"/>
        <v>9.9999000000000002</v>
      </c>
      <c r="L125" s="28">
        <f t="shared" si="19"/>
        <v>32788.6</v>
      </c>
      <c r="M125" s="28">
        <f t="shared" si="17"/>
        <v>172.1985</v>
      </c>
      <c r="N125" s="108">
        <f t="shared" si="20"/>
        <v>32438.799999999999</v>
      </c>
      <c r="O125" s="108">
        <f t="shared" si="20"/>
        <v>451.5</v>
      </c>
      <c r="P125" s="29">
        <f t="shared" si="21"/>
        <v>31340.2</v>
      </c>
      <c r="Q125" s="29">
        <f t="shared" si="21"/>
        <v>10.157299999999999</v>
      </c>
      <c r="S125" s="29">
        <f t="shared" si="21"/>
        <v>4.3048144119331875</v>
      </c>
      <c r="T125" s="29">
        <f t="shared" si="21"/>
        <v>4.2408373156073518</v>
      </c>
      <c r="U125" s="29">
        <f t="shared" si="21"/>
        <v>4.5934746957765125</v>
      </c>
      <c r="V125" s="29">
        <f t="shared" si="21"/>
        <v>4.8288967978913266</v>
      </c>
      <c r="W125" s="29">
        <f t="shared" si="21"/>
        <v>4.6213547509715056</v>
      </c>
    </row>
    <row r="126" spans="1:23" ht="14" thickBot="1">
      <c r="A126" s="40"/>
    </row>
  </sheetData>
  <phoneticPr fontId="2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opLeftCell="A109" zoomScale="80" zoomScaleNormal="80" workbookViewId="0">
      <selection activeCell="A124" sqref="A124:A135"/>
    </sheetView>
  </sheetViews>
  <sheetFormatPr defaultRowHeight="15.7"/>
  <cols>
    <col min="1" max="1" width="9.125" style="4"/>
    <col min="2" max="2" width="8.3125" customWidth="1"/>
    <col min="3" max="3" width="11" style="4" bestFit="1" customWidth="1"/>
    <col min="4" max="5" width="11" style="44" customWidth="1"/>
    <col min="6" max="6" width="10.3125" customWidth="1"/>
    <col min="7" max="7" width="15.4375" customWidth="1"/>
    <col min="8" max="8" width="11.6875" customWidth="1"/>
    <col min="9" max="9" width="15.5625" customWidth="1"/>
    <col min="10" max="10" width="12.4375" customWidth="1"/>
    <col min="11" max="11" width="14.4375" customWidth="1"/>
    <col min="12" max="12" width="3.875" customWidth="1"/>
    <col min="13" max="13" width="11" customWidth="1"/>
    <col min="16" max="16" width="11.3125" customWidth="1"/>
  </cols>
  <sheetData>
    <row r="1" spans="1:17" s="10" customFormat="1" ht="30.75" customHeight="1">
      <c r="A1" s="43"/>
      <c r="B1" s="13"/>
      <c r="C1" s="13" t="s">
        <v>294</v>
      </c>
      <c r="D1" s="13" t="s">
        <v>320</v>
      </c>
      <c r="E1" s="13" t="s">
        <v>296</v>
      </c>
      <c r="F1" s="13" t="s">
        <v>303</v>
      </c>
      <c r="G1" s="13" t="s">
        <v>295</v>
      </c>
      <c r="H1" s="9" t="s">
        <v>302</v>
      </c>
      <c r="I1" s="13" t="s">
        <v>295</v>
      </c>
      <c r="J1" s="13" t="s">
        <v>301</v>
      </c>
      <c r="K1" s="13" t="s">
        <v>296</v>
      </c>
      <c r="L1" s="13"/>
      <c r="M1" s="13" t="s">
        <v>321</v>
      </c>
      <c r="N1" s="13" t="s">
        <v>155</v>
      </c>
      <c r="O1" s="13" t="s">
        <v>300</v>
      </c>
      <c r="P1" s="13" t="s">
        <v>245</v>
      </c>
    </row>
    <row r="2" spans="1:17" ht="16.7">
      <c r="A2" s="35" t="s">
        <v>161</v>
      </c>
      <c r="B2" s="2" t="s">
        <v>120</v>
      </c>
      <c r="C2" s="5">
        <f>MIN(F2,H2,J2)</f>
        <v>2593</v>
      </c>
      <c r="D2">
        <v>2593</v>
      </c>
      <c r="E2">
        <v>1.4999999999999999E-2</v>
      </c>
      <c r="F2" s="3">
        <v>2596</v>
      </c>
      <c r="G2" s="1">
        <v>1500</v>
      </c>
      <c r="H2" s="1">
        <v>2596</v>
      </c>
      <c r="I2" s="1">
        <v>1500</v>
      </c>
      <c r="J2">
        <v>2593</v>
      </c>
      <c r="K2" s="14">
        <v>0.108</v>
      </c>
      <c r="L2" s="15"/>
      <c r="M2" s="8">
        <f>(D2-C2)/C2*100</f>
        <v>0</v>
      </c>
      <c r="N2" s="8">
        <f>(F2-C2)/C2*100</f>
        <v>0.11569610489780179</v>
      </c>
      <c r="O2" s="8">
        <f>(H2-C2)/C2*100</f>
        <v>0.11569610489780179</v>
      </c>
      <c r="P2" s="8">
        <f>(J2-C2)/C2*100</f>
        <v>0</v>
      </c>
      <c r="Q2" s="7"/>
    </row>
    <row r="3" spans="1:17" ht="16.7">
      <c r="A3" s="35" t="s">
        <v>161</v>
      </c>
      <c r="B3" s="2" t="s">
        <v>1</v>
      </c>
      <c r="C3" s="5">
        <f t="shared" ref="C3:C66" si="0">MIN(F3,H3,J3)</f>
        <v>2609</v>
      </c>
      <c r="D3">
        <v>2609</v>
      </c>
      <c r="E3">
        <v>0</v>
      </c>
      <c r="F3" s="1">
        <v>2640</v>
      </c>
      <c r="G3" s="1">
        <v>1500</v>
      </c>
      <c r="H3" s="1">
        <v>2609</v>
      </c>
      <c r="I3" s="1">
        <v>1500</v>
      </c>
      <c r="J3">
        <v>2609</v>
      </c>
      <c r="K3" s="14">
        <v>6.2E-2</v>
      </c>
      <c r="L3" s="15"/>
      <c r="M3" s="8">
        <f t="shared" ref="M3:M66" si="1">(D3-C3)/C3*100</f>
        <v>0</v>
      </c>
      <c r="N3" s="8">
        <f t="shared" ref="N3:N66" si="2">(F3-C3)/C3*100</f>
        <v>1.1881947106170947</v>
      </c>
      <c r="O3" s="8">
        <f t="shared" ref="O3:O66" si="3">(H3-C3)/C3*100</f>
        <v>0</v>
      </c>
      <c r="P3" s="8">
        <f t="shared" ref="P3:P66" si="4">(J3-C3)/C3*100</f>
        <v>0</v>
      </c>
    </row>
    <row r="4" spans="1:17" ht="16.7">
      <c r="A4" s="35" t="s">
        <v>161</v>
      </c>
      <c r="B4" s="2" t="s">
        <v>2</v>
      </c>
      <c r="C4" s="5">
        <f t="shared" si="0"/>
        <v>2668</v>
      </c>
      <c r="D4">
        <v>2668</v>
      </c>
      <c r="E4">
        <v>0</v>
      </c>
      <c r="F4" s="1">
        <v>2696</v>
      </c>
      <c r="G4" s="1">
        <v>1500</v>
      </c>
      <c r="H4" s="1">
        <v>2676</v>
      </c>
      <c r="I4" s="1">
        <v>1500</v>
      </c>
      <c r="J4">
        <v>2668</v>
      </c>
      <c r="K4" s="14">
        <v>0.25</v>
      </c>
      <c r="L4" s="15"/>
      <c r="M4" s="8">
        <f t="shared" si="1"/>
        <v>0</v>
      </c>
      <c r="N4" s="8">
        <f t="shared" si="2"/>
        <v>1.0494752623688157</v>
      </c>
      <c r="O4" s="8">
        <f t="shared" si="3"/>
        <v>0.29985007496251875</v>
      </c>
      <c r="P4" s="8">
        <f t="shared" si="4"/>
        <v>0</v>
      </c>
    </row>
    <row r="5" spans="1:17" ht="16.7">
      <c r="A5" s="35" t="s">
        <v>161</v>
      </c>
      <c r="B5" s="2" t="s">
        <v>3</v>
      </c>
      <c r="C5" s="5">
        <f t="shared" si="0"/>
        <v>2662</v>
      </c>
      <c r="D5">
        <v>2662</v>
      </c>
      <c r="E5">
        <v>1.4999999999999999E-2</v>
      </c>
      <c r="F5" s="1">
        <v>2670</v>
      </c>
      <c r="G5" s="1">
        <v>1500</v>
      </c>
      <c r="H5" s="1">
        <v>2662</v>
      </c>
      <c r="I5" s="1">
        <v>1500</v>
      </c>
      <c r="J5">
        <v>2662</v>
      </c>
      <c r="K5" s="14">
        <v>0.124</v>
      </c>
      <c r="L5" s="15"/>
      <c r="M5" s="8">
        <f t="shared" si="1"/>
        <v>0</v>
      </c>
      <c r="N5" s="8">
        <f t="shared" si="2"/>
        <v>0.30052592036063114</v>
      </c>
      <c r="O5" s="8">
        <f t="shared" si="3"/>
        <v>0</v>
      </c>
      <c r="P5" s="8">
        <f t="shared" si="4"/>
        <v>0</v>
      </c>
    </row>
    <row r="6" spans="1:17" ht="16.7">
      <c r="A6" s="35" t="s">
        <v>161</v>
      </c>
      <c r="B6" s="2" t="s">
        <v>4</v>
      </c>
      <c r="C6" s="5">
        <f t="shared" si="0"/>
        <v>2657</v>
      </c>
      <c r="D6">
        <v>2657</v>
      </c>
      <c r="E6">
        <v>7.8E-2</v>
      </c>
      <c r="F6" s="1">
        <v>2664</v>
      </c>
      <c r="G6" s="1">
        <v>1500</v>
      </c>
      <c r="H6" s="1">
        <v>2657</v>
      </c>
      <c r="I6" s="1">
        <v>1500</v>
      </c>
      <c r="J6">
        <v>2657</v>
      </c>
      <c r="K6" s="14">
        <v>0.21800000000000003</v>
      </c>
      <c r="L6" s="15"/>
      <c r="M6" s="8">
        <f t="shared" si="1"/>
        <v>0</v>
      </c>
      <c r="N6" s="8">
        <f t="shared" si="2"/>
        <v>0.26345502446368085</v>
      </c>
      <c r="O6" s="8">
        <f t="shared" si="3"/>
        <v>0</v>
      </c>
      <c r="P6" s="8">
        <f t="shared" si="4"/>
        <v>0</v>
      </c>
    </row>
    <row r="7" spans="1:17" ht="16.7">
      <c r="A7" s="35" t="s">
        <v>161</v>
      </c>
      <c r="B7" s="2" t="s">
        <v>5</v>
      </c>
      <c r="C7" s="5">
        <f t="shared" si="0"/>
        <v>2505</v>
      </c>
      <c r="D7">
        <v>2505</v>
      </c>
      <c r="E7">
        <v>1.6E-2</v>
      </c>
      <c r="F7" s="1">
        <v>2556</v>
      </c>
      <c r="G7" s="1">
        <v>1500</v>
      </c>
      <c r="H7" s="1">
        <v>2511</v>
      </c>
      <c r="I7" s="1">
        <v>1500</v>
      </c>
      <c r="J7">
        <v>2505</v>
      </c>
      <c r="K7" s="14">
        <v>0.125</v>
      </c>
      <c r="L7" s="15"/>
      <c r="M7" s="8">
        <f t="shared" si="1"/>
        <v>0</v>
      </c>
      <c r="N7" s="8">
        <f t="shared" si="2"/>
        <v>2.0359281437125749</v>
      </c>
      <c r="O7" s="8">
        <f t="shared" si="3"/>
        <v>0.23952095808383234</v>
      </c>
      <c r="P7" s="8">
        <f t="shared" si="4"/>
        <v>0</v>
      </c>
    </row>
    <row r="8" spans="1:17" ht="16.7">
      <c r="A8" s="35" t="s">
        <v>161</v>
      </c>
      <c r="B8" s="2" t="s">
        <v>6</v>
      </c>
      <c r="C8" s="5">
        <f t="shared" si="0"/>
        <v>2642</v>
      </c>
      <c r="D8">
        <v>2642</v>
      </c>
      <c r="E8">
        <v>0</v>
      </c>
      <c r="F8" s="1">
        <v>2689</v>
      </c>
      <c r="G8" s="1">
        <v>1500</v>
      </c>
      <c r="H8" s="1">
        <v>2657</v>
      </c>
      <c r="I8" s="1">
        <v>1500</v>
      </c>
      <c r="J8">
        <v>2642</v>
      </c>
      <c r="K8" s="14">
        <v>4.5999999999999999E-2</v>
      </c>
      <c r="L8" s="15"/>
      <c r="M8" s="8">
        <f t="shared" si="1"/>
        <v>0</v>
      </c>
      <c r="N8" s="8">
        <f t="shared" si="2"/>
        <v>1.7789553368660105</v>
      </c>
      <c r="O8" s="8">
        <f t="shared" si="3"/>
        <v>0.56775170325510982</v>
      </c>
      <c r="P8" s="8">
        <f t="shared" si="4"/>
        <v>0</v>
      </c>
    </row>
    <row r="9" spans="1:17" ht="16.7">
      <c r="A9" s="35" t="s">
        <v>161</v>
      </c>
      <c r="B9" s="2" t="s">
        <v>7</v>
      </c>
      <c r="C9" s="5">
        <f t="shared" si="0"/>
        <v>2590</v>
      </c>
      <c r="D9">
        <v>2590</v>
      </c>
      <c r="E9">
        <v>1.6E-2</v>
      </c>
      <c r="F9" s="1">
        <v>2590</v>
      </c>
      <c r="G9" s="1">
        <v>1500</v>
      </c>
      <c r="H9" s="1">
        <v>2590</v>
      </c>
      <c r="I9" s="1">
        <v>1500</v>
      </c>
      <c r="J9">
        <v>2590</v>
      </c>
      <c r="K9" s="14">
        <v>9.4E-2</v>
      </c>
      <c r="L9" s="15"/>
      <c r="M9" s="8">
        <f t="shared" si="1"/>
        <v>0</v>
      </c>
      <c r="N9" s="8">
        <f t="shared" si="2"/>
        <v>0</v>
      </c>
      <c r="O9" s="8">
        <f t="shared" si="3"/>
        <v>0</v>
      </c>
      <c r="P9" s="8">
        <f t="shared" si="4"/>
        <v>0</v>
      </c>
    </row>
    <row r="10" spans="1:17" ht="16.7">
      <c r="A10" s="35" t="s">
        <v>161</v>
      </c>
      <c r="B10" s="2" t="s">
        <v>8</v>
      </c>
      <c r="C10" s="5">
        <f t="shared" si="0"/>
        <v>2589</v>
      </c>
      <c r="D10">
        <v>2589</v>
      </c>
      <c r="E10">
        <v>0</v>
      </c>
      <c r="F10" s="1">
        <v>2640</v>
      </c>
      <c r="G10" s="1">
        <v>1500</v>
      </c>
      <c r="H10" s="1">
        <v>2589</v>
      </c>
      <c r="I10" s="1">
        <v>1500</v>
      </c>
      <c r="J10">
        <v>2589</v>
      </c>
      <c r="K10" s="14">
        <v>4.5999999999999999E-2</v>
      </c>
      <c r="L10" s="15"/>
      <c r="M10" s="8">
        <f t="shared" si="1"/>
        <v>0</v>
      </c>
      <c r="N10" s="8">
        <f t="shared" si="2"/>
        <v>1.9698725376593278</v>
      </c>
      <c r="O10" s="8">
        <f t="shared" si="3"/>
        <v>0</v>
      </c>
      <c r="P10" s="8">
        <f t="shared" si="4"/>
        <v>0</v>
      </c>
    </row>
    <row r="11" spans="1:17" ht="16.7">
      <c r="A11" s="35" t="s">
        <v>161</v>
      </c>
      <c r="B11" s="2" t="s">
        <v>9</v>
      </c>
      <c r="C11" s="5">
        <f t="shared" si="0"/>
        <v>2399</v>
      </c>
      <c r="D11">
        <v>2399</v>
      </c>
      <c r="E11">
        <v>1.4999999999999999E-2</v>
      </c>
      <c r="F11" s="1">
        <v>2409</v>
      </c>
      <c r="G11" s="1">
        <v>1500</v>
      </c>
      <c r="H11" s="1">
        <v>2406</v>
      </c>
      <c r="I11" s="1">
        <v>1500</v>
      </c>
      <c r="J11">
        <v>2399</v>
      </c>
      <c r="K11" s="14">
        <v>0.17099999999999999</v>
      </c>
      <c r="L11" s="15"/>
      <c r="M11" s="8">
        <f t="shared" si="1"/>
        <v>0</v>
      </c>
      <c r="N11" s="8">
        <f t="shared" si="2"/>
        <v>0.41684035014589416</v>
      </c>
      <c r="O11" s="8">
        <f t="shared" si="3"/>
        <v>0.29178824510212586</v>
      </c>
      <c r="P11" s="8">
        <f t="shared" si="4"/>
        <v>0</v>
      </c>
    </row>
    <row r="12" spans="1:17" ht="16.7">
      <c r="A12" s="36" t="s">
        <v>162</v>
      </c>
      <c r="B12" s="2" t="s">
        <v>10</v>
      </c>
      <c r="C12" s="5">
        <f t="shared" si="0"/>
        <v>3476</v>
      </c>
      <c r="D12">
        <v>3476</v>
      </c>
      <c r="E12">
        <v>1.4999999999999999E-2</v>
      </c>
      <c r="F12" s="1">
        <v>3488</v>
      </c>
      <c r="G12" s="1">
        <v>3000</v>
      </c>
      <c r="H12" s="1">
        <v>3480</v>
      </c>
      <c r="I12" s="1">
        <v>3000</v>
      </c>
      <c r="J12">
        <v>3476</v>
      </c>
      <c r="K12" s="14">
        <v>9.2999999999999999E-2</v>
      </c>
      <c r="L12" s="15"/>
      <c r="M12" s="8">
        <f t="shared" si="1"/>
        <v>0</v>
      </c>
      <c r="N12" s="8">
        <f t="shared" si="2"/>
        <v>0.34522439585730724</v>
      </c>
      <c r="O12" s="8">
        <f t="shared" si="3"/>
        <v>0.11507479861910241</v>
      </c>
      <c r="P12" s="8">
        <f t="shared" si="4"/>
        <v>0</v>
      </c>
    </row>
    <row r="13" spans="1:17" ht="16.7">
      <c r="A13" s="36" t="s">
        <v>162</v>
      </c>
      <c r="B13" s="2" t="s">
        <v>11</v>
      </c>
      <c r="C13" s="5">
        <f t="shared" si="0"/>
        <v>3524</v>
      </c>
      <c r="D13">
        <v>3524</v>
      </c>
      <c r="E13">
        <v>1.6E-2</v>
      </c>
      <c r="F13" s="1">
        <v>3541</v>
      </c>
      <c r="G13" s="1">
        <v>3000</v>
      </c>
      <c r="H13" s="1">
        <v>3535</v>
      </c>
      <c r="I13" s="1">
        <v>3000</v>
      </c>
      <c r="J13">
        <v>3524</v>
      </c>
      <c r="K13" s="14">
        <v>0.109</v>
      </c>
      <c r="L13" s="15"/>
      <c r="M13" s="8">
        <f t="shared" si="1"/>
        <v>0</v>
      </c>
      <c r="N13" s="8">
        <f t="shared" si="2"/>
        <v>0.48240635641316687</v>
      </c>
      <c r="O13" s="8">
        <f t="shared" si="3"/>
        <v>0.31214528944381381</v>
      </c>
      <c r="P13" s="8">
        <f t="shared" si="4"/>
        <v>0</v>
      </c>
    </row>
    <row r="14" spans="1:17" ht="16.7">
      <c r="A14" s="36" t="s">
        <v>162</v>
      </c>
      <c r="B14" s="2" t="s">
        <v>12</v>
      </c>
      <c r="C14" s="5">
        <f t="shared" si="0"/>
        <v>3292</v>
      </c>
      <c r="D14">
        <v>3292</v>
      </c>
      <c r="E14">
        <v>1.4999999999999999E-2</v>
      </c>
      <c r="F14" s="1">
        <v>3311</v>
      </c>
      <c r="G14" s="1">
        <v>3000</v>
      </c>
      <c r="H14" s="1">
        <v>3292</v>
      </c>
      <c r="I14" s="1">
        <v>3000</v>
      </c>
      <c r="J14">
        <v>3292</v>
      </c>
      <c r="K14" s="14">
        <v>6.0999999999999999E-2</v>
      </c>
      <c r="L14" s="15"/>
      <c r="M14" s="8">
        <f t="shared" si="1"/>
        <v>0</v>
      </c>
      <c r="N14" s="8">
        <f t="shared" si="2"/>
        <v>0.57715674362089919</v>
      </c>
      <c r="O14" s="8">
        <f t="shared" si="3"/>
        <v>0</v>
      </c>
      <c r="P14" s="8">
        <f t="shared" si="4"/>
        <v>0</v>
      </c>
    </row>
    <row r="15" spans="1:17" ht="16.7">
      <c r="A15" s="36" t="s">
        <v>162</v>
      </c>
      <c r="B15" s="2" t="s">
        <v>13</v>
      </c>
      <c r="C15" s="5">
        <f t="shared" si="0"/>
        <v>3135</v>
      </c>
      <c r="D15">
        <v>3135</v>
      </c>
      <c r="E15">
        <v>0</v>
      </c>
      <c r="F15" s="1">
        <v>3135</v>
      </c>
      <c r="G15" s="1">
        <v>3000</v>
      </c>
      <c r="H15" s="1">
        <v>3135</v>
      </c>
      <c r="I15" s="1">
        <v>3000</v>
      </c>
      <c r="J15">
        <v>3135</v>
      </c>
      <c r="K15" s="14">
        <v>7.8E-2</v>
      </c>
      <c r="L15" s="15"/>
      <c r="M15" s="8">
        <f t="shared" si="1"/>
        <v>0</v>
      </c>
      <c r="N15" s="8">
        <f t="shared" si="2"/>
        <v>0</v>
      </c>
      <c r="O15" s="8">
        <f t="shared" si="3"/>
        <v>0</v>
      </c>
      <c r="P15" s="8">
        <f t="shared" si="4"/>
        <v>0</v>
      </c>
    </row>
    <row r="16" spans="1:17" ht="16.7">
      <c r="A16" s="36" t="s">
        <v>162</v>
      </c>
      <c r="B16" s="2" t="s">
        <v>14</v>
      </c>
      <c r="C16" s="5">
        <f t="shared" si="0"/>
        <v>3210</v>
      </c>
      <c r="D16">
        <v>3210</v>
      </c>
      <c r="E16">
        <v>0</v>
      </c>
      <c r="F16" s="1">
        <v>3210</v>
      </c>
      <c r="G16" s="1">
        <v>3000</v>
      </c>
      <c r="H16" s="1">
        <v>3210</v>
      </c>
      <c r="I16" s="1">
        <v>3000</v>
      </c>
      <c r="J16">
        <v>3210</v>
      </c>
      <c r="K16" s="14">
        <v>4.5999999999999999E-2</v>
      </c>
      <c r="L16" s="15"/>
      <c r="M16" s="8">
        <f t="shared" si="1"/>
        <v>0</v>
      </c>
      <c r="N16" s="8">
        <f t="shared" si="2"/>
        <v>0</v>
      </c>
      <c r="O16" s="8">
        <f t="shared" si="3"/>
        <v>0</v>
      </c>
      <c r="P16" s="8">
        <f t="shared" si="4"/>
        <v>0</v>
      </c>
    </row>
    <row r="17" spans="1:16" ht="16.7">
      <c r="A17" s="36" t="s">
        <v>162</v>
      </c>
      <c r="B17" s="2" t="s">
        <v>15</v>
      </c>
      <c r="C17" s="5">
        <f t="shared" si="0"/>
        <v>3188</v>
      </c>
      <c r="D17">
        <v>3188</v>
      </c>
      <c r="E17">
        <v>1.4999999999999999E-2</v>
      </c>
      <c r="F17" s="1">
        <v>3189</v>
      </c>
      <c r="G17" s="1">
        <v>3000</v>
      </c>
      <c r="H17" s="1">
        <v>3188</v>
      </c>
      <c r="I17" s="1">
        <v>3000</v>
      </c>
      <c r="J17">
        <v>3188</v>
      </c>
      <c r="K17" s="14">
        <v>0.108</v>
      </c>
      <c r="L17" s="15"/>
      <c r="M17" s="8">
        <f t="shared" si="1"/>
        <v>0</v>
      </c>
      <c r="N17" s="8">
        <f t="shared" si="2"/>
        <v>3.1367628607277286E-2</v>
      </c>
      <c r="O17" s="8">
        <f t="shared" si="3"/>
        <v>0</v>
      </c>
      <c r="P17" s="8">
        <f t="shared" si="4"/>
        <v>0</v>
      </c>
    </row>
    <row r="18" spans="1:16" ht="16.7">
      <c r="A18" s="36" t="s">
        <v>162</v>
      </c>
      <c r="B18" s="2" t="s">
        <v>16</v>
      </c>
      <c r="C18" s="5">
        <f t="shared" si="0"/>
        <v>3266</v>
      </c>
      <c r="D18">
        <v>3266</v>
      </c>
      <c r="E18">
        <v>1.4999999999999999E-2</v>
      </c>
      <c r="F18" s="1">
        <v>3266</v>
      </c>
      <c r="G18" s="1">
        <v>3000</v>
      </c>
      <c r="H18" s="1">
        <v>3266</v>
      </c>
      <c r="I18" s="1">
        <v>3000</v>
      </c>
      <c r="J18">
        <v>3266</v>
      </c>
      <c r="K18" s="14">
        <v>7.6999999999999999E-2</v>
      </c>
      <c r="L18" s="15"/>
      <c r="M18" s="8">
        <f t="shared" si="1"/>
        <v>0</v>
      </c>
      <c r="N18" s="8">
        <f t="shared" si="2"/>
        <v>0</v>
      </c>
      <c r="O18" s="8">
        <f t="shared" si="3"/>
        <v>0</v>
      </c>
      <c r="P18" s="8">
        <f t="shared" si="4"/>
        <v>0</v>
      </c>
    </row>
    <row r="19" spans="1:16" ht="16.7">
      <c r="A19" s="36" t="s">
        <v>162</v>
      </c>
      <c r="B19" s="2" t="s">
        <v>17</v>
      </c>
      <c r="C19" s="5">
        <f t="shared" si="0"/>
        <v>3481</v>
      </c>
      <c r="D19">
        <v>3481</v>
      </c>
      <c r="E19">
        <v>3.1E-2</v>
      </c>
      <c r="F19" s="1">
        <v>3504</v>
      </c>
      <c r="G19" s="1">
        <v>3000</v>
      </c>
      <c r="H19" s="1">
        <v>3481</v>
      </c>
      <c r="I19" s="1">
        <v>3000</v>
      </c>
      <c r="J19">
        <v>3481</v>
      </c>
      <c r="K19" s="14">
        <v>9.2999999999999999E-2</v>
      </c>
      <c r="L19" s="15"/>
      <c r="M19" s="8">
        <f t="shared" si="1"/>
        <v>0</v>
      </c>
      <c r="N19" s="8">
        <f t="shared" si="2"/>
        <v>0.66072967538063776</v>
      </c>
      <c r="O19" s="8">
        <f t="shared" si="3"/>
        <v>0</v>
      </c>
      <c r="P19" s="8">
        <f t="shared" si="4"/>
        <v>0</v>
      </c>
    </row>
    <row r="20" spans="1:16" ht="16.7">
      <c r="A20" s="36" t="s">
        <v>162</v>
      </c>
      <c r="B20" s="2" t="s">
        <v>18</v>
      </c>
      <c r="C20" s="5">
        <f t="shared" si="0"/>
        <v>3371</v>
      </c>
      <c r="D20">
        <v>3371</v>
      </c>
      <c r="E20">
        <v>1.4999999999999999E-2</v>
      </c>
      <c r="F20" s="1">
        <v>3373</v>
      </c>
      <c r="G20" s="1">
        <v>3000</v>
      </c>
      <c r="H20" s="1">
        <v>3373</v>
      </c>
      <c r="I20" s="1">
        <v>3000</v>
      </c>
      <c r="J20">
        <v>3371</v>
      </c>
      <c r="K20" s="14">
        <v>0.108</v>
      </c>
      <c r="L20" s="15"/>
      <c r="M20" s="8">
        <f t="shared" si="1"/>
        <v>0</v>
      </c>
      <c r="N20" s="8">
        <f t="shared" si="2"/>
        <v>5.9329575793533082E-2</v>
      </c>
      <c r="O20" s="8">
        <f t="shared" si="3"/>
        <v>5.9329575793533082E-2</v>
      </c>
      <c r="P20" s="8">
        <f t="shared" si="4"/>
        <v>0</v>
      </c>
    </row>
    <row r="21" spans="1:16" ht="16.7">
      <c r="A21" s="36" t="s">
        <v>162</v>
      </c>
      <c r="B21" s="2" t="s">
        <v>19</v>
      </c>
      <c r="C21" s="5">
        <f t="shared" si="0"/>
        <v>3418</v>
      </c>
      <c r="D21">
        <v>3418</v>
      </c>
      <c r="E21">
        <v>1.6E-2</v>
      </c>
      <c r="F21" s="1">
        <v>3429</v>
      </c>
      <c r="G21" s="1">
        <v>3000</v>
      </c>
      <c r="H21" s="1">
        <v>3418</v>
      </c>
      <c r="I21" s="1">
        <v>3000</v>
      </c>
      <c r="J21">
        <v>3418</v>
      </c>
      <c r="K21" s="14">
        <v>0.23399999999999999</v>
      </c>
      <c r="L21" s="15"/>
      <c r="M21" s="8">
        <f t="shared" si="1"/>
        <v>0</v>
      </c>
      <c r="N21" s="8">
        <f t="shared" si="2"/>
        <v>0.32182562902282036</v>
      </c>
      <c r="O21" s="8">
        <f t="shared" si="3"/>
        <v>0</v>
      </c>
      <c r="P21" s="8">
        <f t="shared" si="4"/>
        <v>0</v>
      </c>
    </row>
    <row r="22" spans="1:16" ht="16.7">
      <c r="A22" s="36" t="s">
        <v>163</v>
      </c>
      <c r="B22" s="2" t="s">
        <v>20</v>
      </c>
      <c r="C22" s="5">
        <f t="shared" si="0"/>
        <v>4458</v>
      </c>
      <c r="D22">
        <v>4458</v>
      </c>
      <c r="E22">
        <v>0</v>
      </c>
      <c r="F22" s="1">
        <v>4504</v>
      </c>
      <c r="G22" s="1">
        <v>6000</v>
      </c>
      <c r="H22" s="1">
        <v>4458</v>
      </c>
      <c r="I22" s="1">
        <v>6000</v>
      </c>
      <c r="J22">
        <v>4458</v>
      </c>
      <c r="K22" s="14">
        <v>6.2E-2</v>
      </c>
      <c r="L22" s="15"/>
      <c r="M22" s="8">
        <f t="shared" si="1"/>
        <v>0</v>
      </c>
      <c r="N22" s="8">
        <f t="shared" si="2"/>
        <v>1.031852848811126</v>
      </c>
      <c r="O22" s="8">
        <f t="shared" si="3"/>
        <v>0</v>
      </c>
      <c r="P22" s="8">
        <f t="shared" si="4"/>
        <v>0</v>
      </c>
    </row>
    <row r="23" spans="1:16" ht="16.7">
      <c r="A23" s="36" t="s">
        <v>163</v>
      </c>
      <c r="B23" s="2" t="s">
        <v>21</v>
      </c>
      <c r="C23" s="5">
        <f t="shared" si="0"/>
        <v>4315</v>
      </c>
      <c r="D23">
        <v>4315</v>
      </c>
      <c r="E23">
        <v>0</v>
      </c>
      <c r="F23" s="1">
        <v>4332</v>
      </c>
      <c r="G23" s="1">
        <v>6000</v>
      </c>
      <c r="H23" s="1">
        <v>4321</v>
      </c>
      <c r="I23" s="1">
        <v>6000</v>
      </c>
      <c r="J23">
        <v>4315</v>
      </c>
      <c r="K23" s="14">
        <v>0.124</v>
      </c>
      <c r="L23" s="15"/>
      <c r="M23" s="8">
        <f t="shared" si="1"/>
        <v>0</v>
      </c>
      <c r="N23" s="8">
        <f t="shared" si="2"/>
        <v>0.39397450753186558</v>
      </c>
      <c r="O23" s="8">
        <f t="shared" si="3"/>
        <v>0.13904982618771727</v>
      </c>
      <c r="P23" s="8">
        <f t="shared" si="4"/>
        <v>0</v>
      </c>
    </row>
    <row r="24" spans="1:16" ht="16.7">
      <c r="A24" s="36" t="s">
        <v>163</v>
      </c>
      <c r="B24" s="2" t="s">
        <v>22</v>
      </c>
      <c r="C24" s="5">
        <f t="shared" si="0"/>
        <v>4416</v>
      </c>
      <c r="D24">
        <v>4416</v>
      </c>
      <c r="E24">
        <v>1.4999999999999999E-2</v>
      </c>
      <c r="F24" s="1">
        <v>4416</v>
      </c>
      <c r="G24" s="1">
        <v>6000</v>
      </c>
      <c r="H24" s="1">
        <v>4416</v>
      </c>
      <c r="I24" s="1">
        <v>6000</v>
      </c>
      <c r="J24">
        <v>4416</v>
      </c>
      <c r="K24" s="14">
        <v>0.249</v>
      </c>
      <c r="L24" s="15"/>
      <c r="M24" s="8">
        <f t="shared" si="1"/>
        <v>0</v>
      </c>
      <c r="N24" s="8">
        <f t="shared" si="2"/>
        <v>0</v>
      </c>
      <c r="O24" s="8">
        <f t="shared" si="3"/>
        <v>0</v>
      </c>
      <c r="P24" s="8">
        <f t="shared" si="4"/>
        <v>0</v>
      </c>
    </row>
    <row r="25" spans="1:16" ht="16.7">
      <c r="A25" s="36" t="s">
        <v>163</v>
      </c>
      <c r="B25" s="2" t="s">
        <v>23</v>
      </c>
      <c r="C25" s="5">
        <f t="shared" si="0"/>
        <v>4486</v>
      </c>
      <c r="D25">
        <v>4486</v>
      </c>
      <c r="E25">
        <v>0</v>
      </c>
      <c r="F25" s="1">
        <v>4486</v>
      </c>
      <c r="G25" s="1">
        <v>6000</v>
      </c>
      <c r="H25" s="1">
        <v>4489</v>
      </c>
      <c r="I25" s="1">
        <v>6000</v>
      </c>
      <c r="J25">
        <v>4486</v>
      </c>
      <c r="K25" s="14">
        <v>0.156</v>
      </c>
      <c r="L25" s="15"/>
      <c r="M25" s="8">
        <f t="shared" si="1"/>
        <v>0</v>
      </c>
      <c r="N25" s="8">
        <f t="shared" si="2"/>
        <v>0</v>
      </c>
      <c r="O25" s="8">
        <f t="shared" si="3"/>
        <v>6.6874721355327682E-2</v>
      </c>
      <c r="P25" s="8">
        <f t="shared" si="4"/>
        <v>0</v>
      </c>
    </row>
    <row r="26" spans="1:16" ht="16.7">
      <c r="A26" s="36" t="s">
        <v>163</v>
      </c>
      <c r="B26" s="2" t="s">
        <v>24</v>
      </c>
      <c r="C26" s="5">
        <f t="shared" si="0"/>
        <v>4521</v>
      </c>
      <c r="D26">
        <v>4521</v>
      </c>
      <c r="E26">
        <v>1.4999999999999999E-2</v>
      </c>
      <c r="F26" s="1">
        <v>4530</v>
      </c>
      <c r="G26" s="1">
        <v>6000</v>
      </c>
      <c r="H26" s="1">
        <v>4531</v>
      </c>
      <c r="I26" s="1">
        <v>6000</v>
      </c>
      <c r="J26">
        <v>4521</v>
      </c>
      <c r="K26" s="14">
        <v>0.32700000000000001</v>
      </c>
      <c r="L26" s="15"/>
      <c r="M26" s="8">
        <f t="shared" si="1"/>
        <v>0</v>
      </c>
      <c r="N26" s="8">
        <f t="shared" si="2"/>
        <v>0.19907100199071004</v>
      </c>
      <c r="O26" s="8">
        <f t="shared" si="3"/>
        <v>0.22119000221190005</v>
      </c>
      <c r="P26" s="8">
        <f t="shared" si="4"/>
        <v>0</v>
      </c>
    </row>
    <row r="27" spans="1:16" ht="16.7">
      <c r="A27" s="36" t="s">
        <v>163</v>
      </c>
      <c r="B27" s="2" t="s">
        <v>25</v>
      </c>
      <c r="C27" s="5">
        <f t="shared" si="0"/>
        <v>4422</v>
      </c>
      <c r="D27">
        <v>4422</v>
      </c>
      <c r="E27">
        <v>1.4999999999999999E-2</v>
      </c>
      <c r="F27" s="1">
        <v>4422</v>
      </c>
      <c r="G27" s="1">
        <v>6000</v>
      </c>
      <c r="H27" s="1">
        <v>4422</v>
      </c>
      <c r="I27" s="1">
        <v>6000</v>
      </c>
      <c r="J27">
        <v>4422</v>
      </c>
      <c r="K27" s="14">
        <v>9.2999999999999999E-2</v>
      </c>
      <c r="L27" s="15"/>
      <c r="M27" s="8">
        <f t="shared" si="1"/>
        <v>0</v>
      </c>
      <c r="N27" s="8">
        <f t="shared" si="2"/>
        <v>0</v>
      </c>
      <c r="O27" s="8">
        <f t="shared" si="3"/>
        <v>0</v>
      </c>
      <c r="P27" s="8">
        <f t="shared" si="4"/>
        <v>0</v>
      </c>
    </row>
    <row r="28" spans="1:16" ht="16.7">
      <c r="A28" s="36" t="s">
        <v>163</v>
      </c>
      <c r="B28" s="2" t="s">
        <v>26</v>
      </c>
      <c r="C28" s="5">
        <f t="shared" si="0"/>
        <v>4464</v>
      </c>
      <c r="D28">
        <v>4464</v>
      </c>
      <c r="E28">
        <v>1.6E-2</v>
      </c>
      <c r="F28" s="1">
        <v>4477</v>
      </c>
      <c r="G28" s="1">
        <v>6000</v>
      </c>
      <c r="H28" s="1">
        <v>4464</v>
      </c>
      <c r="I28" s="1">
        <v>6000</v>
      </c>
      <c r="J28">
        <v>4464</v>
      </c>
      <c r="K28" s="14">
        <v>6.2E-2</v>
      </c>
      <c r="L28" s="15"/>
      <c r="M28" s="8">
        <f t="shared" si="1"/>
        <v>0</v>
      </c>
      <c r="N28" s="8">
        <f t="shared" si="2"/>
        <v>0.29121863799283154</v>
      </c>
      <c r="O28" s="8">
        <f t="shared" si="3"/>
        <v>0</v>
      </c>
      <c r="P28" s="8">
        <f t="shared" si="4"/>
        <v>0</v>
      </c>
    </row>
    <row r="29" spans="1:16" ht="16.7">
      <c r="A29" s="36" t="s">
        <v>163</v>
      </c>
      <c r="B29" s="2" t="s">
        <v>27</v>
      </c>
      <c r="C29" s="5">
        <f t="shared" si="0"/>
        <v>4350</v>
      </c>
      <c r="D29">
        <v>4350</v>
      </c>
      <c r="E29">
        <v>1.6E-2</v>
      </c>
      <c r="F29" s="1">
        <v>4354</v>
      </c>
      <c r="G29" s="1">
        <v>6000</v>
      </c>
      <c r="H29" s="1">
        <v>4350</v>
      </c>
      <c r="I29" s="1">
        <v>6000</v>
      </c>
      <c r="J29">
        <v>4350</v>
      </c>
      <c r="K29" s="14">
        <v>0.109</v>
      </c>
      <c r="L29" s="15"/>
      <c r="M29" s="8">
        <f t="shared" si="1"/>
        <v>0</v>
      </c>
      <c r="N29" s="8">
        <f t="shared" si="2"/>
        <v>9.1954022988505746E-2</v>
      </c>
      <c r="O29" s="8">
        <f t="shared" si="3"/>
        <v>0</v>
      </c>
      <c r="P29" s="8">
        <f t="shared" si="4"/>
        <v>0</v>
      </c>
    </row>
    <row r="30" spans="1:16" ht="16.7">
      <c r="A30" s="36" t="s">
        <v>163</v>
      </c>
      <c r="B30" s="2" t="s">
        <v>28</v>
      </c>
      <c r="C30" s="5">
        <f t="shared" si="0"/>
        <v>4647</v>
      </c>
      <c r="D30">
        <v>4647</v>
      </c>
      <c r="E30">
        <v>0</v>
      </c>
      <c r="F30" s="1">
        <v>4654</v>
      </c>
      <c r="G30" s="1">
        <v>6000</v>
      </c>
      <c r="H30" s="1">
        <v>4652</v>
      </c>
      <c r="I30" s="1">
        <v>6000</v>
      </c>
      <c r="J30">
        <v>4647</v>
      </c>
      <c r="K30" s="14">
        <v>0.156</v>
      </c>
      <c r="L30" s="15"/>
      <c r="M30" s="8">
        <f t="shared" si="1"/>
        <v>0</v>
      </c>
      <c r="N30" s="8">
        <f t="shared" si="2"/>
        <v>0.15063481816225521</v>
      </c>
      <c r="O30" s="8">
        <f t="shared" si="3"/>
        <v>0.10759629868732515</v>
      </c>
      <c r="P30" s="8">
        <f t="shared" si="4"/>
        <v>0</v>
      </c>
    </row>
    <row r="31" spans="1:16" ht="16.7">
      <c r="A31" s="36" t="s">
        <v>163</v>
      </c>
      <c r="B31" s="2" t="s">
        <v>29</v>
      </c>
      <c r="C31" s="5">
        <f t="shared" si="0"/>
        <v>4399</v>
      </c>
      <c r="D31">
        <v>4399</v>
      </c>
      <c r="E31">
        <v>1.4999999999999999E-2</v>
      </c>
      <c r="F31" s="1">
        <v>4435</v>
      </c>
      <c r="G31" s="1">
        <v>6000</v>
      </c>
      <c r="H31" s="1">
        <v>4400</v>
      </c>
      <c r="I31" s="1">
        <v>6000</v>
      </c>
      <c r="J31">
        <v>4399</v>
      </c>
      <c r="K31" s="14">
        <v>0.186</v>
      </c>
      <c r="L31" s="15"/>
      <c r="M31" s="8">
        <f t="shared" si="1"/>
        <v>0</v>
      </c>
      <c r="N31" s="8">
        <f t="shared" si="2"/>
        <v>0.81836781086610588</v>
      </c>
      <c r="O31" s="8">
        <f t="shared" si="3"/>
        <v>2.2732439190725165E-2</v>
      </c>
      <c r="P31" s="8">
        <f t="shared" si="4"/>
        <v>0</v>
      </c>
    </row>
    <row r="32" spans="1:16" ht="16.7">
      <c r="A32" s="36" t="s">
        <v>164</v>
      </c>
      <c r="B32" s="2" t="s">
        <v>30</v>
      </c>
      <c r="C32" s="5">
        <f t="shared" si="0"/>
        <v>5810</v>
      </c>
      <c r="D32">
        <v>5810</v>
      </c>
      <c r="E32">
        <v>4.7E-2</v>
      </c>
      <c r="F32" s="1">
        <v>5913</v>
      </c>
      <c r="G32" s="1">
        <v>3750</v>
      </c>
      <c r="H32" s="1">
        <v>6049</v>
      </c>
      <c r="I32" s="1">
        <v>3750</v>
      </c>
      <c r="J32">
        <v>5810</v>
      </c>
      <c r="K32" s="14">
        <v>0.35899999999999999</v>
      </c>
      <c r="L32" s="15"/>
      <c r="M32" s="8">
        <f t="shared" si="1"/>
        <v>0</v>
      </c>
      <c r="N32" s="8">
        <f t="shared" si="2"/>
        <v>1.7728055077452669</v>
      </c>
      <c r="O32" s="8">
        <f t="shared" si="3"/>
        <v>4.1135972461273669</v>
      </c>
      <c r="P32" s="8">
        <f t="shared" si="4"/>
        <v>0</v>
      </c>
    </row>
    <row r="33" spans="1:16" ht="16.7">
      <c r="A33" s="36" t="s">
        <v>164</v>
      </c>
      <c r="B33" s="2" t="s">
        <v>31</v>
      </c>
      <c r="C33" s="5">
        <f t="shared" si="0"/>
        <v>5939</v>
      </c>
      <c r="D33">
        <v>5939</v>
      </c>
      <c r="E33">
        <v>3.1E-2</v>
      </c>
      <c r="F33" s="1">
        <v>6098</v>
      </c>
      <c r="G33" s="1">
        <v>3750</v>
      </c>
      <c r="H33" s="1">
        <v>6141</v>
      </c>
      <c r="I33" s="1">
        <v>3750</v>
      </c>
      <c r="J33">
        <v>5939</v>
      </c>
      <c r="K33" s="14">
        <v>0.499</v>
      </c>
      <c r="L33" s="15"/>
      <c r="M33" s="8">
        <f t="shared" si="1"/>
        <v>0</v>
      </c>
      <c r="N33" s="8">
        <f t="shared" si="2"/>
        <v>2.6772183869338271</v>
      </c>
      <c r="O33" s="8">
        <f t="shared" si="3"/>
        <v>3.401246001010271</v>
      </c>
      <c r="P33" s="8">
        <f t="shared" si="4"/>
        <v>0</v>
      </c>
    </row>
    <row r="34" spans="1:16" ht="16.7">
      <c r="A34" s="36" t="s">
        <v>164</v>
      </c>
      <c r="B34" s="2" t="s">
        <v>32</v>
      </c>
      <c r="C34" s="5">
        <f t="shared" si="0"/>
        <v>5917</v>
      </c>
      <c r="D34">
        <v>5917</v>
      </c>
      <c r="E34">
        <v>1.6E-2</v>
      </c>
      <c r="F34" s="1">
        <v>6027</v>
      </c>
      <c r="G34" s="1">
        <v>3750</v>
      </c>
      <c r="H34" s="1">
        <v>6122</v>
      </c>
      <c r="I34" s="1">
        <v>3750</v>
      </c>
      <c r="J34">
        <v>5917</v>
      </c>
      <c r="K34" s="14">
        <v>0.28100000000000003</v>
      </c>
      <c r="L34" s="15"/>
      <c r="M34" s="8">
        <f t="shared" si="1"/>
        <v>0</v>
      </c>
      <c r="N34" s="8">
        <f t="shared" si="2"/>
        <v>1.8590501943552475</v>
      </c>
      <c r="O34" s="8">
        <f t="shared" si="3"/>
        <v>3.4645935440256888</v>
      </c>
      <c r="P34" s="8">
        <f t="shared" si="4"/>
        <v>0</v>
      </c>
    </row>
    <row r="35" spans="1:16" ht="16.7">
      <c r="A35" s="36" t="s">
        <v>164</v>
      </c>
      <c r="B35" s="2" t="s">
        <v>33</v>
      </c>
      <c r="C35" s="5">
        <f t="shared" si="0"/>
        <v>6043</v>
      </c>
      <c r="D35">
        <v>6043</v>
      </c>
      <c r="E35">
        <v>1.4999999999999999E-2</v>
      </c>
      <c r="F35" s="1">
        <v>6147</v>
      </c>
      <c r="G35" s="1">
        <v>3750</v>
      </c>
      <c r="H35" s="1">
        <v>6234</v>
      </c>
      <c r="I35" s="1">
        <v>3750</v>
      </c>
      <c r="J35">
        <v>6043</v>
      </c>
      <c r="K35" s="14">
        <v>0.34300000000000003</v>
      </c>
      <c r="L35" s="15"/>
      <c r="M35" s="8">
        <f t="shared" si="1"/>
        <v>0</v>
      </c>
      <c r="N35" s="8">
        <f t="shared" si="2"/>
        <v>1.7209995035578356</v>
      </c>
      <c r="O35" s="8">
        <f t="shared" si="3"/>
        <v>3.1606817805725633</v>
      </c>
      <c r="P35" s="8">
        <f t="shared" si="4"/>
        <v>0</v>
      </c>
    </row>
    <row r="36" spans="1:16" ht="16.7">
      <c r="A36" s="36" t="s">
        <v>164</v>
      </c>
      <c r="B36" s="2" t="s">
        <v>34</v>
      </c>
      <c r="C36" s="5">
        <f t="shared" si="0"/>
        <v>5897</v>
      </c>
      <c r="D36">
        <v>5897</v>
      </c>
      <c r="E36">
        <v>3.1E-2</v>
      </c>
      <c r="F36" s="1">
        <v>6144</v>
      </c>
      <c r="G36" s="1">
        <v>3750</v>
      </c>
      <c r="H36" s="1">
        <v>6032</v>
      </c>
      <c r="I36" s="1">
        <v>3750</v>
      </c>
      <c r="J36">
        <v>5897</v>
      </c>
      <c r="K36" s="14">
        <v>0.109</v>
      </c>
      <c r="L36" s="15"/>
      <c r="M36" s="8">
        <f t="shared" si="1"/>
        <v>0</v>
      </c>
      <c r="N36" s="8">
        <f t="shared" si="2"/>
        <v>4.1885704595557067</v>
      </c>
      <c r="O36" s="8">
        <f t="shared" si="3"/>
        <v>2.2892996438867219</v>
      </c>
      <c r="P36" s="8">
        <f t="shared" si="4"/>
        <v>0</v>
      </c>
    </row>
    <row r="37" spans="1:16" ht="16.7">
      <c r="A37" s="36" t="s">
        <v>164</v>
      </c>
      <c r="B37" s="2" t="s">
        <v>35</v>
      </c>
      <c r="C37" s="5">
        <f t="shared" si="0"/>
        <v>6006</v>
      </c>
      <c r="D37">
        <v>6006</v>
      </c>
      <c r="E37">
        <v>6.2E-2</v>
      </c>
      <c r="F37" s="1">
        <v>6116</v>
      </c>
      <c r="G37" s="1">
        <v>3750</v>
      </c>
      <c r="H37" s="1">
        <v>6176</v>
      </c>
      <c r="I37" s="1">
        <v>3750</v>
      </c>
      <c r="J37">
        <v>6006</v>
      </c>
      <c r="K37" s="14">
        <v>0.39</v>
      </c>
      <c r="L37" s="15"/>
      <c r="M37" s="8">
        <f t="shared" si="1"/>
        <v>0</v>
      </c>
      <c r="N37" s="8">
        <f t="shared" si="2"/>
        <v>1.8315018315018317</v>
      </c>
      <c r="O37" s="8">
        <f t="shared" si="3"/>
        <v>2.8305028305028306</v>
      </c>
      <c r="P37" s="8">
        <f t="shared" si="4"/>
        <v>0</v>
      </c>
    </row>
    <row r="38" spans="1:16" ht="16.7">
      <c r="A38" s="36" t="s">
        <v>164</v>
      </c>
      <c r="B38" s="2" t="s">
        <v>36</v>
      </c>
      <c r="C38" s="5">
        <f t="shared" si="0"/>
        <v>5919</v>
      </c>
      <c r="D38">
        <v>5919</v>
      </c>
      <c r="E38">
        <v>3.2000000000000001E-2</v>
      </c>
      <c r="F38" s="1">
        <v>6016</v>
      </c>
      <c r="G38" s="1">
        <v>3750</v>
      </c>
      <c r="H38" s="1">
        <v>6066</v>
      </c>
      <c r="I38" s="1">
        <v>3750</v>
      </c>
      <c r="J38">
        <v>5919</v>
      </c>
      <c r="K38" s="14">
        <v>0.29700000000000004</v>
      </c>
      <c r="L38" s="15"/>
      <c r="M38" s="8">
        <f t="shared" si="1"/>
        <v>0</v>
      </c>
      <c r="N38" s="8">
        <f t="shared" si="2"/>
        <v>1.6387903362054403</v>
      </c>
      <c r="O38" s="8">
        <f t="shared" si="3"/>
        <v>2.4835276229092753</v>
      </c>
      <c r="P38" s="8">
        <f t="shared" si="4"/>
        <v>0</v>
      </c>
    </row>
    <row r="39" spans="1:16" ht="16.7">
      <c r="A39" s="36" t="s">
        <v>164</v>
      </c>
      <c r="B39" s="2" t="s">
        <v>37</v>
      </c>
      <c r="C39" s="5">
        <f t="shared" si="0"/>
        <v>5827</v>
      </c>
      <c r="D39">
        <v>5827</v>
      </c>
      <c r="E39">
        <v>3.1E-2</v>
      </c>
      <c r="F39" s="1">
        <v>5971</v>
      </c>
      <c r="G39" s="1">
        <v>3750</v>
      </c>
      <c r="H39" s="1">
        <v>6027</v>
      </c>
      <c r="I39" s="1">
        <v>3750</v>
      </c>
      <c r="J39">
        <v>5827</v>
      </c>
      <c r="K39" s="14">
        <v>0.26500000000000001</v>
      </c>
      <c r="L39" s="15"/>
      <c r="M39" s="8">
        <f t="shared" si="1"/>
        <v>0</v>
      </c>
      <c r="N39" s="8">
        <f t="shared" si="2"/>
        <v>2.4712545048910246</v>
      </c>
      <c r="O39" s="8">
        <f t="shared" si="3"/>
        <v>3.4322979234597559</v>
      </c>
      <c r="P39" s="8">
        <f t="shared" si="4"/>
        <v>0</v>
      </c>
    </row>
    <row r="40" spans="1:16" ht="16.7">
      <c r="A40" s="36" t="s">
        <v>164</v>
      </c>
      <c r="B40" s="2" t="s">
        <v>38</v>
      </c>
      <c r="C40" s="5">
        <f t="shared" si="0"/>
        <v>5715</v>
      </c>
      <c r="D40">
        <v>5715</v>
      </c>
      <c r="E40">
        <v>1.4999999999999999E-2</v>
      </c>
      <c r="F40" s="1">
        <v>5826</v>
      </c>
      <c r="G40" s="1">
        <v>3750</v>
      </c>
      <c r="H40" s="1">
        <v>5887</v>
      </c>
      <c r="I40" s="1">
        <v>3750</v>
      </c>
      <c r="J40">
        <v>5715</v>
      </c>
      <c r="K40" s="14">
        <v>0.81100000000000005</v>
      </c>
      <c r="L40" s="15"/>
      <c r="M40" s="8">
        <f t="shared" si="1"/>
        <v>0</v>
      </c>
      <c r="N40" s="8">
        <f t="shared" si="2"/>
        <v>1.9422572178477691</v>
      </c>
      <c r="O40" s="8">
        <f t="shared" si="3"/>
        <v>3.0096237970253719</v>
      </c>
      <c r="P40" s="8">
        <f t="shared" si="4"/>
        <v>0</v>
      </c>
    </row>
    <row r="41" spans="1:16" ht="16.7">
      <c r="A41" s="36" t="s">
        <v>164</v>
      </c>
      <c r="B41" s="2" t="s">
        <v>39</v>
      </c>
      <c r="C41" s="5">
        <f t="shared" si="0"/>
        <v>5975</v>
      </c>
      <c r="D41">
        <v>5975</v>
      </c>
      <c r="E41">
        <v>3.1E-2</v>
      </c>
      <c r="F41" s="1">
        <v>6062</v>
      </c>
      <c r="G41" s="1">
        <v>3750</v>
      </c>
      <c r="H41" s="1">
        <v>6160</v>
      </c>
      <c r="I41" s="1">
        <v>3750</v>
      </c>
      <c r="J41">
        <v>5975</v>
      </c>
      <c r="K41" s="14">
        <v>0.32699999999999996</v>
      </c>
      <c r="L41" s="15"/>
      <c r="M41" s="8">
        <f t="shared" si="1"/>
        <v>0</v>
      </c>
      <c r="N41" s="8">
        <f t="shared" si="2"/>
        <v>1.4560669456066946</v>
      </c>
      <c r="O41" s="8">
        <f t="shared" si="3"/>
        <v>3.0962343096234308</v>
      </c>
      <c r="P41" s="8">
        <f t="shared" si="4"/>
        <v>0</v>
      </c>
    </row>
    <row r="42" spans="1:16" ht="16.7">
      <c r="A42" s="36" t="s">
        <v>165</v>
      </c>
      <c r="B42" s="2" t="s">
        <v>40</v>
      </c>
      <c r="C42" s="5">
        <f t="shared" si="0"/>
        <v>7553</v>
      </c>
      <c r="D42">
        <v>7553</v>
      </c>
      <c r="E42">
        <v>3.1E-2</v>
      </c>
      <c r="F42" s="1">
        <v>7694</v>
      </c>
      <c r="G42" s="1">
        <v>7500</v>
      </c>
      <c r="H42" s="1">
        <v>7703</v>
      </c>
      <c r="I42" s="1">
        <v>7500</v>
      </c>
      <c r="J42">
        <v>7553</v>
      </c>
      <c r="K42" s="14">
        <v>0.17199999999999999</v>
      </c>
      <c r="L42" s="15"/>
      <c r="M42" s="8">
        <f t="shared" si="1"/>
        <v>0</v>
      </c>
      <c r="N42" s="8">
        <f t="shared" si="2"/>
        <v>1.8668078909042767</v>
      </c>
      <c r="O42" s="8">
        <f t="shared" si="3"/>
        <v>1.9859658413875281</v>
      </c>
      <c r="P42" s="8">
        <f t="shared" si="4"/>
        <v>0</v>
      </c>
    </row>
    <row r="43" spans="1:16" ht="16.7">
      <c r="A43" s="36" t="s">
        <v>165</v>
      </c>
      <c r="B43" s="2" t="s">
        <v>41</v>
      </c>
      <c r="C43" s="5">
        <f t="shared" si="0"/>
        <v>7524</v>
      </c>
      <c r="D43">
        <v>7524</v>
      </c>
      <c r="E43">
        <v>3.1E-2</v>
      </c>
      <c r="F43" s="1">
        <v>7669</v>
      </c>
      <c r="G43" s="1">
        <v>7500</v>
      </c>
      <c r="H43" s="1">
        <v>7647</v>
      </c>
      <c r="I43" s="1">
        <v>7500</v>
      </c>
      <c r="J43">
        <v>7524</v>
      </c>
      <c r="K43" s="14">
        <v>0.95200000000000007</v>
      </c>
      <c r="L43" s="15"/>
      <c r="M43" s="8">
        <f t="shared" si="1"/>
        <v>0</v>
      </c>
      <c r="N43" s="8">
        <f t="shared" si="2"/>
        <v>1.9271664008506113</v>
      </c>
      <c r="O43" s="8">
        <f t="shared" si="3"/>
        <v>1.634768740031898</v>
      </c>
      <c r="P43" s="8">
        <f t="shared" si="4"/>
        <v>0</v>
      </c>
    </row>
    <row r="44" spans="1:16" ht="16.7">
      <c r="A44" s="36" t="s">
        <v>165</v>
      </c>
      <c r="B44" s="2" t="s">
        <v>42</v>
      </c>
      <c r="C44" s="5">
        <f t="shared" si="0"/>
        <v>7442</v>
      </c>
      <c r="D44">
        <v>7442</v>
      </c>
      <c r="E44">
        <v>3.1E-2</v>
      </c>
      <c r="F44" s="1">
        <v>7515</v>
      </c>
      <c r="G44" s="1">
        <v>7500</v>
      </c>
      <c r="H44" s="1">
        <v>7620</v>
      </c>
      <c r="I44" s="1">
        <v>7500</v>
      </c>
      <c r="J44">
        <v>7442</v>
      </c>
      <c r="K44" s="14">
        <v>0.81200000000000006</v>
      </c>
      <c r="L44" s="15"/>
      <c r="M44" s="8">
        <f t="shared" si="1"/>
        <v>0</v>
      </c>
      <c r="N44" s="8">
        <f t="shared" si="2"/>
        <v>0.98091910776672941</v>
      </c>
      <c r="O44" s="8">
        <f t="shared" si="3"/>
        <v>2.3918301531846278</v>
      </c>
      <c r="P44" s="8">
        <f t="shared" si="4"/>
        <v>0</v>
      </c>
    </row>
    <row r="45" spans="1:16" ht="16.7">
      <c r="A45" s="36" t="s">
        <v>165</v>
      </c>
      <c r="B45" s="2" t="s">
        <v>43</v>
      </c>
      <c r="C45" s="5">
        <f t="shared" si="0"/>
        <v>7638</v>
      </c>
      <c r="D45">
        <v>7638</v>
      </c>
      <c r="E45">
        <v>3.1E-2</v>
      </c>
      <c r="F45" s="1">
        <v>7812</v>
      </c>
      <c r="G45" s="1">
        <v>7500</v>
      </c>
      <c r="H45" s="1">
        <v>7811</v>
      </c>
      <c r="I45" s="1">
        <v>7500</v>
      </c>
      <c r="J45">
        <v>7638</v>
      </c>
      <c r="K45" s="14">
        <v>0.28000000000000003</v>
      </c>
      <c r="L45" s="15"/>
      <c r="M45" s="8">
        <f t="shared" si="1"/>
        <v>0</v>
      </c>
      <c r="N45" s="8">
        <f t="shared" si="2"/>
        <v>2.2780832678711707</v>
      </c>
      <c r="O45" s="8">
        <f t="shared" si="3"/>
        <v>2.2649908352971981</v>
      </c>
      <c r="P45" s="8">
        <f t="shared" si="4"/>
        <v>0</v>
      </c>
    </row>
    <row r="46" spans="1:16" ht="16.7">
      <c r="A46" s="36" t="s">
        <v>165</v>
      </c>
      <c r="B46" s="2" t="s">
        <v>44</v>
      </c>
      <c r="C46" s="5">
        <f t="shared" si="0"/>
        <v>7745</v>
      </c>
      <c r="D46">
        <v>7745</v>
      </c>
      <c r="E46">
        <v>3.2000000000000001E-2</v>
      </c>
      <c r="F46" s="1">
        <v>7917</v>
      </c>
      <c r="G46" s="1">
        <v>7500</v>
      </c>
      <c r="H46" s="1">
        <v>7893</v>
      </c>
      <c r="I46" s="1">
        <v>7500</v>
      </c>
      <c r="J46">
        <v>7745</v>
      </c>
      <c r="K46" s="14">
        <v>0.56300000000000006</v>
      </c>
      <c r="L46" s="15"/>
      <c r="M46" s="8">
        <f t="shared" si="1"/>
        <v>0</v>
      </c>
      <c r="N46" s="8">
        <f t="shared" si="2"/>
        <v>2.2207876049063913</v>
      </c>
      <c r="O46" s="8">
        <f t="shared" si="3"/>
        <v>1.9109102646868947</v>
      </c>
      <c r="P46" s="8">
        <f t="shared" si="4"/>
        <v>0</v>
      </c>
    </row>
    <row r="47" spans="1:16" ht="16.7">
      <c r="A47" s="36" t="s">
        <v>165</v>
      </c>
      <c r="B47" s="2" t="s">
        <v>45</v>
      </c>
      <c r="C47" s="5">
        <f t="shared" si="0"/>
        <v>7564</v>
      </c>
      <c r="D47">
        <v>7564</v>
      </c>
      <c r="E47">
        <v>3.2000000000000001E-2</v>
      </c>
      <c r="F47" s="1">
        <v>7663</v>
      </c>
      <c r="G47" s="1">
        <v>7500</v>
      </c>
      <c r="H47" s="1">
        <v>7767</v>
      </c>
      <c r="I47" s="1">
        <v>7500</v>
      </c>
      <c r="J47">
        <v>7564</v>
      </c>
      <c r="K47" s="14">
        <v>1.282</v>
      </c>
      <c r="L47" s="15"/>
      <c r="M47" s="8">
        <f t="shared" si="1"/>
        <v>0</v>
      </c>
      <c r="N47" s="8">
        <f t="shared" si="2"/>
        <v>1.3088313061872026</v>
      </c>
      <c r="O47" s="8">
        <f t="shared" si="3"/>
        <v>2.6837652035959807</v>
      </c>
      <c r="P47" s="8">
        <f t="shared" si="4"/>
        <v>0</v>
      </c>
    </row>
    <row r="48" spans="1:16" ht="16.7">
      <c r="A48" s="36" t="s">
        <v>165</v>
      </c>
      <c r="B48" s="2" t="s">
        <v>46</v>
      </c>
      <c r="C48" s="5">
        <f t="shared" si="0"/>
        <v>7735</v>
      </c>
      <c r="D48">
        <v>7735</v>
      </c>
      <c r="E48">
        <v>3.1E-2</v>
      </c>
      <c r="F48" s="1">
        <v>7826</v>
      </c>
      <c r="G48" s="1">
        <v>7500</v>
      </c>
      <c r="H48" s="1">
        <v>7917</v>
      </c>
      <c r="I48" s="1">
        <v>7500</v>
      </c>
      <c r="J48">
        <v>7735</v>
      </c>
      <c r="K48" s="14">
        <v>0.93700000000000006</v>
      </c>
      <c r="L48" s="15"/>
      <c r="M48" s="8">
        <f t="shared" si="1"/>
        <v>0</v>
      </c>
      <c r="N48" s="8">
        <f t="shared" si="2"/>
        <v>1.1764705882352942</v>
      </c>
      <c r="O48" s="8">
        <f t="shared" si="3"/>
        <v>2.3529411764705883</v>
      </c>
      <c r="P48" s="8">
        <f t="shared" si="4"/>
        <v>0</v>
      </c>
    </row>
    <row r="49" spans="1:16" ht="16.7">
      <c r="A49" s="36" t="s">
        <v>165</v>
      </c>
      <c r="B49" s="2" t="s">
        <v>47</v>
      </c>
      <c r="C49" s="5">
        <f t="shared" si="0"/>
        <v>7562</v>
      </c>
      <c r="D49">
        <v>7562</v>
      </c>
      <c r="E49">
        <v>3.1E-2</v>
      </c>
      <c r="F49" s="1">
        <v>7666</v>
      </c>
      <c r="G49" s="1">
        <v>7500</v>
      </c>
      <c r="H49" s="1">
        <v>7691</v>
      </c>
      <c r="I49" s="1">
        <v>7500</v>
      </c>
      <c r="J49">
        <v>7562</v>
      </c>
      <c r="K49" s="14">
        <v>0.51500000000000001</v>
      </c>
      <c r="L49" s="15"/>
      <c r="M49" s="8">
        <f t="shared" si="1"/>
        <v>0</v>
      </c>
      <c r="N49" s="8">
        <f t="shared" si="2"/>
        <v>1.375297540333245</v>
      </c>
      <c r="O49" s="8">
        <f t="shared" si="3"/>
        <v>1.70589791060566</v>
      </c>
      <c r="P49" s="8">
        <f t="shared" si="4"/>
        <v>0</v>
      </c>
    </row>
    <row r="50" spans="1:16" ht="16.7">
      <c r="A50" s="36" t="s">
        <v>165</v>
      </c>
      <c r="B50" s="2" t="s">
        <v>48</v>
      </c>
      <c r="C50" s="5">
        <f t="shared" si="0"/>
        <v>7671</v>
      </c>
      <c r="D50">
        <v>7671</v>
      </c>
      <c r="E50">
        <v>3.1E-2</v>
      </c>
      <c r="F50" s="1">
        <v>7786</v>
      </c>
      <c r="G50" s="1">
        <v>7500</v>
      </c>
      <c r="H50" s="1">
        <v>7782</v>
      </c>
      <c r="I50" s="1">
        <v>7500</v>
      </c>
      <c r="J50">
        <v>7671</v>
      </c>
      <c r="K50" s="14">
        <v>0.85899999999999999</v>
      </c>
      <c r="L50" s="15"/>
      <c r="M50" s="8">
        <f t="shared" si="1"/>
        <v>0</v>
      </c>
      <c r="N50" s="8">
        <f t="shared" si="2"/>
        <v>1.4991526528483901</v>
      </c>
      <c r="O50" s="8">
        <f t="shared" si="3"/>
        <v>1.4470082127493156</v>
      </c>
      <c r="P50" s="8">
        <f t="shared" si="4"/>
        <v>0</v>
      </c>
    </row>
    <row r="51" spans="1:16" ht="16.7">
      <c r="A51" s="36" t="s">
        <v>165</v>
      </c>
      <c r="B51" s="2" t="s">
        <v>49</v>
      </c>
      <c r="C51" s="5">
        <f t="shared" si="0"/>
        <v>7611</v>
      </c>
      <c r="D51">
        <v>7611</v>
      </c>
      <c r="E51">
        <v>3.1E-2</v>
      </c>
      <c r="F51" s="1">
        <v>7710</v>
      </c>
      <c r="G51" s="1">
        <v>7500</v>
      </c>
      <c r="H51" s="1">
        <v>7800</v>
      </c>
      <c r="I51" s="1">
        <v>7500</v>
      </c>
      <c r="J51">
        <v>7611</v>
      </c>
      <c r="K51" s="14">
        <v>0.31200000000000006</v>
      </c>
      <c r="L51" s="15"/>
      <c r="M51" s="8">
        <f t="shared" si="1"/>
        <v>0</v>
      </c>
      <c r="N51" s="8">
        <f t="shared" si="2"/>
        <v>1.30074891604257</v>
      </c>
      <c r="O51" s="8">
        <f t="shared" si="3"/>
        <v>2.4832479306267246</v>
      </c>
      <c r="P51" s="8">
        <f t="shared" si="4"/>
        <v>0</v>
      </c>
    </row>
    <row r="52" spans="1:16" ht="16.7">
      <c r="A52" s="36" t="s">
        <v>166</v>
      </c>
      <c r="B52" s="2" t="s">
        <v>50</v>
      </c>
      <c r="C52" s="5">
        <f t="shared" si="0"/>
        <v>9933</v>
      </c>
      <c r="D52">
        <v>9933</v>
      </c>
      <c r="E52">
        <v>3.2000000000000001E-2</v>
      </c>
      <c r="F52" s="1">
        <v>9973</v>
      </c>
      <c r="G52" s="1">
        <v>15000</v>
      </c>
      <c r="H52" s="1">
        <v>10059</v>
      </c>
      <c r="I52" s="1">
        <v>15000</v>
      </c>
      <c r="J52">
        <v>9933</v>
      </c>
      <c r="K52" s="14">
        <v>0.23500000000000001</v>
      </c>
      <c r="L52" s="15"/>
      <c r="M52" s="8">
        <f t="shared" si="1"/>
        <v>0</v>
      </c>
      <c r="N52" s="8">
        <f t="shared" si="2"/>
        <v>0.40269807711668171</v>
      </c>
      <c r="O52" s="8">
        <f t="shared" si="3"/>
        <v>1.2684989429175475</v>
      </c>
      <c r="P52" s="8">
        <f t="shared" si="4"/>
        <v>0</v>
      </c>
    </row>
    <row r="53" spans="1:16" ht="16.7">
      <c r="A53" s="36" t="s">
        <v>166</v>
      </c>
      <c r="B53" s="2" t="s">
        <v>51</v>
      </c>
      <c r="C53" s="5">
        <f t="shared" si="0"/>
        <v>9424</v>
      </c>
      <c r="D53">
        <v>9424</v>
      </c>
      <c r="E53">
        <v>3.2000000000000001E-2</v>
      </c>
      <c r="F53" s="1">
        <v>9532</v>
      </c>
      <c r="G53" s="1">
        <v>15000</v>
      </c>
      <c r="H53" s="1">
        <v>9582</v>
      </c>
      <c r="I53" s="1">
        <v>15000</v>
      </c>
      <c r="J53">
        <v>9424</v>
      </c>
      <c r="K53" s="14">
        <v>0.219</v>
      </c>
      <c r="L53" s="15"/>
      <c r="M53" s="8">
        <f t="shared" si="1"/>
        <v>0</v>
      </c>
      <c r="N53" s="8">
        <f t="shared" si="2"/>
        <v>1.1460101867572157</v>
      </c>
      <c r="O53" s="8">
        <f t="shared" si="3"/>
        <v>1.6765704584040746</v>
      </c>
      <c r="P53" s="8">
        <f t="shared" si="4"/>
        <v>0</v>
      </c>
    </row>
    <row r="54" spans="1:16" ht="16.7">
      <c r="A54" s="36" t="s">
        <v>166</v>
      </c>
      <c r="B54" s="2" t="s">
        <v>52</v>
      </c>
      <c r="C54" s="5">
        <f t="shared" si="0"/>
        <v>9616</v>
      </c>
      <c r="D54">
        <v>9616</v>
      </c>
      <c r="E54">
        <v>3.2000000000000001E-2</v>
      </c>
      <c r="F54" s="1">
        <v>9666</v>
      </c>
      <c r="G54" s="1">
        <v>15000</v>
      </c>
      <c r="H54" s="1">
        <v>9759</v>
      </c>
      <c r="I54" s="1">
        <v>15000</v>
      </c>
      <c r="J54">
        <v>9616</v>
      </c>
      <c r="K54" s="14">
        <v>0.42200000000000004</v>
      </c>
      <c r="L54" s="15"/>
      <c r="M54" s="8">
        <f t="shared" si="1"/>
        <v>0</v>
      </c>
      <c r="N54" s="8">
        <f t="shared" si="2"/>
        <v>0.51996672212978368</v>
      </c>
      <c r="O54" s="8">
        <f t="shared" si="3"/>
        <v>1.4871048252911814</v>
      </c>
      <c r="P54" s="8">
        <f t="shared" si="4"/>
        <v>0</v>
      </c>
    </row>
    <row r="55" spans="1:16" ht="16.7">
      <c r="A55" s="36" t="s">
        <v>166</v>
      </c>
      <c r="B55" s="2" t="s">
        <v>53</v>
      </c>
      <c r="C55" s="5">
        <f t="shared" si="0"/>
        <v>9601</v>
      </c>
      <c r="D55">
        <v>9601</v>
      </c>
      <c r="E55">
        <v>3.1E-2</v>
      </c>
      <c r="F55" s="1">
        <v>9691</v>
      </c>
      <c r="G55" s="1">
        <v>15000</v>
      </c>
      <c r="H55" s="1">
        <v>9742</v>
      </c>
      <c r="I55" s="1">
        <v>15000</v>
      </c>
      <c r="J55">
        <v>9601</v>
      </c>
      <c r="K55" s="14">
        <v>0.48399999999999999</v>
      </c>
      <c r="L55" s="15"/>
      <c r="M55" s="8">
        <f t="shared" si="1"/>
        <v>0</v>
      </c>
      <c r="N55" s="8">
        <f t="shared" si="2"/>
        <v>0.93740235392146642</v>
      </c>
      <c r="O55" s="8">
        <f t="shared" si="3"/>
        <v>1.468597021143631</v>
      </c>
      <c r="P55" s="8">
        <f t="shared" si="4"/>
        <v>0</v>
      </c>
    </row>
    <row r="56" spans="1:16" ht="16.7">
      <c r="A56" s="36" t="s">
        <v>166</v>
      </c>
      <c r="B56" s="2" t="s">
        <v>54</v>
      </c>
      <c r="C56" s="5">
        <f t="shared" si="0"/>
        <v>9695</v>
      </c>
      <c r="D56">
        <v>9695</v>
      </c>
      <c r="E56">
        <v>3.1E-2</v>
      </c>
      <c r="F56" s="1">
        <v>9757</v>
      </c>
      <c r="G56" s="1">
        <v>15000</v>
      </c>
      <c r="H56" s="1">
        <v>9839</v>
      </c>
      <c r="I56" s="1">
        <v>15000</v>
      </c>
      <c r="J56">
        <v>9695</v>
      </c>
      <c r="K56" s="14">
        <v>0.29600000000000004</v>
      </c>
      <c r="L56" s="15"/>
      <c r="M56" s="8">
        <f t="shared" si="1"/>
        <v>0</v>
      </c>
      <c r="N56" s="8">
        <f t="shared" si="2"/>
        <v>0.63950489943269728</v>
      </c>
      <c r="O56" s="8">
        <f t="shared" si="3"/>
        <v>1.4853017019082002</v>
      </c>
      <c r="P56" s="8">
        <f t="shared" si="4"/>
        <v>0</v>
      </c>
    </row>
    <row r="57" spans="1:16" ht="16.7">
      <c r="A57" s="36" t="s">
        <v>166</v>
      </c>
      <c r="B57" s="2" t="s">
        <v>55</v>
      </c>
      <c r="C57" s="5">
        <f t="shared" si="0"/>
        <v>9662</v>
      </c>
      <c r="D57">
        <v>9662</v>
      </c>
      <c r="E57">
        <v>3.1E-2</v>
      </c>
      <c r="F57" s="1">
        <v>9715</v>
      </c>
      <c r="G57" s="1">
        <v>15000</v>
      </c>
      <c r="H57" s="1">
        <v>9758</v>
      </c>
      <c r="I57" s="1">
        <v>15000</v>
      </c>
      <c r="J57">
        <v>9662</v>
      </c>
      <c r="K57" s="14">
        <v>3.452</v>
      </c>
      <c r="L57" s="15"/>
      <c r="M57" s="8">
        <f t="shared" si="1"/>
        <v>0</v>
      </c>
      <c r="N57" s="8">
        <f t="shared" si="2"/>
        <v>0.54854067480852831</v>
      </c>
      <c r="O57" s="8">
        <f t="shared" si="3"/>
        <v>0.99358310908714553</v>
      </c>
      <c r="P57" s="8">
        <f t="shared" si="4"/>
        <v>0</v>
      </c>
    </row>
    <row r="58" spans="1:16" ht="16.7">
      <c r="A58" s="36" t="s">
        <v>166</v>
      </c>
      <c r="B58" s="2" t="s">
        <v>56</v>
      </c>
      <c r="C58" s="5">
        <f t="shared" si="0"/>
        <v>9680</v>
      </c>
      <c r="D58">
        <v>9680</v>
      </c>
      <c r="E58">
        <v>3.2000000000000001E-2</v>
      </c>
      <c r="F58" s="1">
        <v>9832</v>
      </c>
      <c r="G58" s="1">
        <v>15000</v>
      </c>
      <c r="H58" s="1">
        <v>9858</v>
      </c>
      <c r="I58" s="1">
        <v>15000</v>
      </c>
      <c r="J58">
        <v>9680</v>
      </c>
      <c r="K58" s="14">
        <v>0.28200000000000003</v>
      </c>
      <c r="L58" s="15"/>
      <c r="M58" s="8">
        <f t="shared" si="1"/>
        <v>0</v>
      </c>
      <c r="N58" s="8">
        <f t="shared" si="2"/>
        <v>1.5702479338842976</v>
      </c>
      <c r="O58" s="8">
        <f t="shared" si="3"/>
        <v>1.8388429752066116</v>
      </c>
      <c r="P58" s="8">
        <f t="shared" si="4"/>
        <v>0</v>
      </c>
    </row>
    <row r="59" spans="1:16" ht="16.7">
      <c r="A59" s="36" t="s">
        <v>166</v>
      </c>
      <c r="B59" s="2" t="s">
        <v>57</v>
      </c>
      <c r="C59" s="5">
        <f t="shared" si="0"/>
        <v>9601</v>
      </c>
      <c r="D59">
        <v>9601</v>
      </c>
      <c r="E59">
        <v>3.2000000000000001E-2</v>
      </c>
      <c r="F59" s="1">
        <v>9749</v>
      </c>
      <c r="G59" s="1">
        <v>15000</v>
      </c>
      <c r="H59" s="1">
        <v>9717</v>
      </c>
      <c r="I59" s="1">
        <v>15000</v>
      </c>
      <c r="J59">
        <v>9601</v>
      </c>
      <c r="K59" s="14">
        <v>1.5940000000000001</v>
      </c>
      <c r="L59" s="15"/>
      <c r="M59" s="8">
        <f t="shared" si="1"/>
        <v>0</v>
      </c>
      <c r="N59" s="8">
        <f t="shared" si="2"/>
        <v>1.5415060931153004</v>
      </c>
      <c r="O59" s="8">
        <f t="shared" si="3"/>
        <v>1.208207478387668</v>
      </c>
      <c r="P59" s="8">
        <f t="shared" si="4"/>
        <v>0</v>
      </c>
    </row>
    <row r="60" spans="1:16" ht="16.7">
      <c r="A60" s="36" t="s">
        <v>166</v>
      </c>
      <c r="B60" s="2" t="s">
        <v>58</v>
      </c>
      <c r="C60" s="5">
        <f t="shared" si="0"/>
        <v>9652</v>
      </c>
      <c r="D60">
        <v>9652</v>
      </c>
      <c r="E60">
        <v>3.1E-2</v>
      </c>
      <c r="F60" s="1">
        <v>9765</v>
      </c>
      <c r="G60" s="1">
        <v>15000</v>
      </c>
      <c r="H60" s="1">
        <v>9797</v>
      </c>
      <c r="I60" s="1">
        <v>15000</v>
      </c>
      <c r="J60">
        <v>9652</v>
      </c>
      <c r="K60" s="14">
        <v>0.34299999999999997</v>
      </c>
      <c r="L60" s="15"/>
      <c r="M60" s="8">
        <f t="shared" si="1"/>
        <v>0</v>
      </c>
      <c r="N60" s="8">
        <f t="shared" si="2"/>
        <v>1.1707418151678408</v>
      </c>
      <c r="O60" s="8">
        <f t="shared" si="3"/>
        <v>1.5022793203481144</v>
      </c>
      <c r="P60" s="8">
        <f t="shared" si="4"/>
        <v>0</v>
      </c>
    </row>
    <row r="61" spans="1:16" ht="16.7">
      <c r="A61" s="36" t="s">
        <v>166</v>
      </c>
      <c r="B61" s="2" t="s">
        <v>59</v>
      </c>
      <c r="C61" s="5">
        <f t="shared" si="0"/>
        <v>9689</v>
      </c>
      <c r="D61">
        <v>9689</v>
      </c>
      <c r="E61">
        <v>3.1E-2</v>
      </c>
      <c r="F61" s="1">
        <v>9833</v>
      </c>
      <c r="G61" s="1">
        <v>15000</v>
      </c>
      <c r="H61" s="1">
        <v>9821</v>
      </c>
      <c r="I61" s="1">
        <v>15000</v>
      </c>
      <c r="J61">
        <v>9689</v>
      </c>
      <c r="K61" s="14">
        <v>0.39</v>
      </c>
      <c r="L61" s="15"/>
      <c r="M61" s="8">
        <f t="shared" si="1"/>
        <v>0</v>
      </c>
      <c r="N61" s="8">
        <f t="shared" si="2"/>
        <v>1.4862214882856848</v>
      </c>
      <c r="O61" s="8">
        <f t="shared" si="3"/>
        <v>1.3623696975952111</v>
      </c>
      <c r="P61" s="8">
        <f t="shared" si="4"/>
        <v>0</v>
      </c>
    </row>
    <row r="62" spans="1:16" ht="16.7">
      <c r="A62" s="36" t="s">
        <v>167</v>
      </c>
      <c r="B62" s="2" t="s">
        <v>60</v>
      </c>
      <c r="C62" s="5">
        <f t="shared" si="0"/>
        <v>11360</v>
      </c>
      <c r="D62">
        <v>11360</v>
      </c>
      <c r="E62">
        <v>9.2999999999999999E-2</v>
      </c>
      <c r="F62" s="1">
        <v>11906</v>
      </c>
      <c r="G62" s="1">
        <v>7500</v>
      </c>
      <c r="H62" s="1">
        <v>12086</v>
      </c>
      <c r="I62" s="1">
        <v>7500</v>
      </c>
      <c r="J62">
        <v>11360</v>
      </c>
      <c r="K62" s="14">
        <v>0.92099999999999993</v>
      </c>
      <c r="L62" s="15"/>
      <c r="M62" s="8">
        <f t="shared" si="1"/>
        <v>0</v>
      </c>
      <c r="N62" s="8">
        <f t="shared" si="2"/>
        <v>4.806338028169014</v>
      </c>
      <c r="O62" s="8">
        <f t="shared" si="3"/>
        <v>6.390845070422535</v>
      </c>
      <c r="P62" s="8">
        <f t="shared" si="4"/>
        <v>0</v>
      </c>
    </row>
    <row r="63" spans="1:16" ht="16.7">
      <c r="A63" s="36" t="s">
        <v>167</v>
      </c>
      <c r="B63" s="2" t="s">
        <v>61</v>
      </c>
      <c r="C63" s="5">
        <f t="shared" si="0"/>
        <v>11101</v>
      </c>
      <c r="D63">
        <v>11101</v>
      </c>
      <c r="E63">
        <v>9.2999999999999999E-2</v>
      </c>
      <c r="F63" s="1">
        <v>11536</v>
      </c>
      <c r="G63" s="1">
        <v>7500</v>
      </c>
      <c r="H63" s="1">
        <v>11780</v>
      </c>
      <c r="I63" s="1">
        <v>7500</v>
      </c>
      <c r="J63">
        <v>11101</v>
      </c>
      <c r="K63" s="14">
        <v>0.43600000000000005</v>
      </c>
      <c r="L63" s="15"/>
      <c r="M63" s="8">
        <f t="shared" si="1"/>
        <v>0</v>
      </c>
      <c r="N63" s="8">
        <f t="shared" si="2"/>
        <v>3.9185658949644173</v>
      </c>
      <c r="O63" s="8">
        <f t="shared" si="3"/>
        <v>6.1165660751283673</v>
      </c>
      <c r="P63" s="8">
        <f t="shared" si="4"/>
        <v>0</v>
      </c>
    </row>
    <row r="64" spans="1:16" ht="16.7">
      <c r="A64" s="36" t="s">
        <v>167</v>
      </c>
      <c r="B64" s="2" t="s">
        <v>62</v>
      </c>
      <c r="C64" s="5">
        <f t="shared" si="0"/>
        <v>10996</v>
      </c>
      <c r="D64">
        <v>10996</v>
      </c>
      <c r="E64">
        <v>7.8E-2</v>
      </c>
      <c r="F64" s="1">
        <v>11522</v>
      </c>
      <c r="G64" s="1">
        <v>7500</v>
      </c>
      <c r="H64" s="1">
        <v>11691</v>
      </c>
      <c r="I64" s="1">
        <v>7500</v>
      </c>
      <c r="J64">
        <v>10996</v>
      </c>
      <c r="K64" s="14">
        <v>0.42100000000000004</v>
      </c>
      <c r="L64" s="15"/>
      <c r="M64" s="8">
        <f t="shared" si="1"/>
        <v>0</v>
      </c>
      <c r="N64" s="8">
        <f t="shared" si="2"/>
        <v>4.7835576573299381</v>
      </c>
      <c r="O64" s="8">
        <f t="shared" si="3"/>
        <v>6.3204801746089485</v>
      </c>
      <c r="P64" s="8">
        <f t="shared" si="4"/>
        <v>0</v>
      </c>
    </row>
    <row r="65" spans="1:16" ht="16.7">
      <c r="A65" s="36" t="s">
        <v>167</v>
      </c>
      <c r="B65" s="2" t="s">
        <v>63</v>
      </c>
      <c r="C65" s="5">
        <f t="shared" si="0"/>
        <v>10825</v>
      </c>
      <c r="D65">
        <v>10825</v>
      </c>
      <c r="E65">
        <v>9.4E-2</v>
      </c>
      <c r="F65" s="1">
        <v>11534</v>
      </c>
      <c r="G65" s="1">
        <v>7500</v>
      </c>
      <c r="H65" s="1">
        <v>11591</v>
      </c>
      <c r="I65" s="1">
        <v>7500</v>
      </c>
      <c r="J65">
        <v>10825</v>
      </c>
      <c r="K65" s="14">
        <v>2.109</v>
      </c>
      <c r="L65" s="15"/>
      <c r="M65" s="8">
        <f t="shared" si="1"/>
        <v>0</v>
      </c>
      <c r="N65" s="8">
        <f t="shared" si="2"/>
        <v>6.5496535796766748</v>
      </c>
      <c r="O65" s="8">
        <f t="shared" si="3"/>
        <v>7.0762124711316394</v>
      </c>
      <c r="P65" s="8">
        <f t="shared" si="4"/>
        <v>0</v>
      </c>
    </row>
    <row r="66" spans="1:16" ht="16.7">
      <c r="A66" s="36" t="s">
        <v>167</v>
      </c>
      <c r="B66" s="2" t="s">
        <v>64</v>
      </c>
      <c r="C66" s="5">
        <f t="shared" si="0"/>
        <v>11019</v>
      </c>
      <c r="D66">
        <v>11019</v>
      </c>
      <c r="E66">
        <v>7.8E-2</v>
      </c>
      <c r="F66" s="1">
        <v>11565</v>
      </c>
      <c r="G66" s="1">
        <v>7500</v>
      </c>
      <c r="H66" s="1">
        <v>11849</v>
      </c>
      <c r="I66" s="1">
        <v>7500</v>
      </c>
      <c r="J66">
        <v>11019</v>
      </c>
      <c r="K66" s="14">
        <v>1.609</v>
      </c>
      <c r="L66" s="15"/>
      <c r="M66" s="8">
        <f t="shared" si="1"/>
        <v>0</v>
      </c>
      <c r="N66" s="8">
        <f t="shared" si="2"/>
        <v>4.955077593248026</v>
      </c>
      <c r="O66" s="8">
        <f t="shared" si="3"/>
        <v>7.5324439604319808</v>
      </c>
      <c r="P66" s="8">
        <f t="shared" si="4"/>
        <v>0</v>
      </c>
    </row>
    <row r="67" spans="1:16" ht="16.7">
      <c r="A67" s="36" t="s">
        <v>167</v>
      </c>
      <c r="B67" s="2" t="s">
        <v>65</v>
      </c>
      <c r="C67" s="5">
        <f t="shared" ref="C67:C121" si="5">MIN(F67,H67,J67)</f>
        <v>10944</v>
      </c>
      <c r="D67">
        <v>10944</v>
      </c>
      <c r="E67">
        <v>9.4E-2</v>
      </c>
      <c r="F67" s="1">
        <v>11482</v>
      </c>
      <c r="G67" s="1">
        <v>7500</v>
      </c>
      <c r="H67" s="1">
        <v>11709</v>
      </c>
      <c r="I67" s="1">
        <v>7500</v>
      </c>
      <c r="J67">
        <v>10944</v>
      </c>
      <c r="K67" s="14">
        <v>1.625</v>
      </c>
      <c r="L67" s="15"/>
      <c r="M67" s="8">
        <f t="shared" ref="M67:M121" si="6">(D67-C67)/C67*100</f>
        <v>0</v>
      </c>
      <c r="N67" s="8">
        <f t="shared" ref="N67:N121" si="7">(F67-C67)/C67*100</f>
        <v>4.9159356725146202</v>
      </c>
      <c r="O67" s="8">
        <f t="shared" ref="O67:O121" si="8">(H67-C67)/C67*100</f>
        <v>6.990131578947369</v>
      </c>
      <c r="P67" s="8">
        <f t="shared" ref="P67:P121" si="9">(J67-C67)/C67*100</f>
        <v>0</v>
      </c>
    </row>
    <row r="68" spans="1:16" ht="16.7">
      <c r="A68" s="36" t="s">
        <v>167</v>
      </c>
      <c r="B68" s="2" t="s">
        <v>66</v>
      </c>
      <c r="C68" s="5">
        <f t="shared" si="5"/>
        <v>11152</v>
      </c>
      <c r="D68">
        <v>11152</v>
      </c>
      <c r="E68">
        <v>6.3E-2</v>
      </c>
      <c r="F68" s="1">
        <v>11761</v>
      </c>
      <c r="G68" s="1">
        <v>7500</v>
      </c>
      <c r="H68" s="1">
        <v>11847</v>
      </c>
      <c r="I68" s="1">
        <v>7500</v>
      </c>
      <c r="J68">
        <v>11152</v>
      </c>
      <c r="K68" s="14">
        <v>0.39100000000000001</v>
      </c>
      <c r="L68" s="15"/>
      <c r="M68" s="8">
        <f t="shared" si="6"/>
        <v>0</v>
      </c>
      <c r="N68" s="8">
        <f t="shared" si="7"/>
        <v>5.4609038737446198</v>
      </c>
      <c r="O68" s="8">
        <f t="shared" si="8"/>
        <v>6.232065997130559</v>
      </c>
      <c r="P68" s="8">
        <f t="shared" si="9"/>
        <v>0</v>
      </c>
    </row>
    <row r="69" spans="1:16" ht="16.7">
      <c r="A69" s="36" t="s">
        <v>167</v>
      </c>
      <c r="B69" s="2" t="s">
        <v>67</v>
      </c>
      <c r="C69" s="5">
        <f t="shared" si="5"/>
        <v>10932</v>
      </c>
      <c r="D69">
        <v>10932</v>
      </c>
      <c r="E69">
        <v>6.3E-2</v>
      </c>
      <c r="F69" s="1">
        <v>11597</v>
      </c>
      <c r="G69" s="1">
        <v>7500</v>
      </c>
      <c r="H69" s="1">
        <v>11600</v>
      </c>
      <c r="I69" s="1">
        <v>7500</v>
      </c>
      <c r="J69">
        <v>10932</v>
      </c>
      <c r="K69" s="14">
        <v>0.56299999999999994</v>
      </c>
      <c r="L69" s="15"/>
      <c r="M69" s="8">
        <f t="shared" si="6"/>
        <v>0</v>
      </c>
      <c r="N69" s="8">
        <f t="shared" si="7"/>
        <v>6.0830589096231247</v>
      </c>
      <c r="O69" s="8">
        <f t="shared" si="8"/>
        <v>6.1105012806439811</v>
      </c>
      <c r="P69" s="8">
        <f t="shared" si="9"/>
        <v>0</v>
      </c>
    </row>
    <row r="70" spans="1:16" ht="16.7">
      <c r="A70" s="36" t="s">
        <v>167</v>
      </c>
      <c r="B70" s="2" t="s">
        <v>68</v>
      </c>
      <c r="C70" s="5">
        <f t="shared" si="5"/>
        <v>11281</v>
      </c>
      <c r="D70">
        <v>11281</v>
      </c>
      <c r="E70">
        <v>7.8E-2</v>
      </c>
      <c r="F70" s="1">
        <v>11817</v>
      </c>
      <c r="G70" s="1">
        <v>7500</v>
      </c>
      <c r="H70" s="1">
        <v>12008</v>
      </c>
      <c r="I70" s="1">
        <v>7500</v>
      </c>
      <c r="J70">
        <v>11281</v>
      </c>
      <c r="K70" s="14">
        <v>0.67099999999999993</v>
      </c>
      <c r="L70" s="15"/>
      <c r="M70" s="8">
        <f t="shared" si="6"/>
        <v>0</v>
      </c>
      <c r="N70" s="8">
        <f t="shared" si="7"/>
        <v>4.7513518305114788</v>
      </c>
      <c r="O70" s="8">
        <f t="shared" si="8"/>
        <v>6.4444641432497116</v>
      </c>
      <c r="P70" s="8">
        <f t="shared" si="9"/>
        <v>0</v>
      </c>
    </row>
    <row r="71" spans="1:16" ht="16.7">
      <c r="A71" s="36" t="s">
        <v>167</v>
      </c>
      <c r="B71" s="2" t="s">
        <v>69</v>
      </c>
      <c r="C71" s="5">
        <f t="shared" si="5"/>
        <v>11241</v>
      </c>
      <c r="D71">
        <v>11241</v>
      </c>
      <c r="E71">
        <v>6.3E-2</v>
      </c>
      <c r="F71" s="1">
        <v>11785</v>
      </c>
      <c r="G71" s="1">
        <v>7500</v>
      </c>
      <c r="H71" s="1">
        <v>12033</v>
      </c>
      <c r="I71" s="1">
        <v>7500</v>
      </c>
      <c r="J71">
        <v>11241</v>
      </c>
      <c r="K71" s="14">
        <v>1.109</v>
      </c>
      <c r="L71" s="15"/>
      <c r="M71" s="8">
        <f t="shared" si="6"/>
        <v>0</v>
      </c>
      <c r="N71" s="8">
        <f t="shared" si="7"/>
        <v>4.8394270972333429</v>
      </c>
      <c r="O71" s="8">
        <f t="shared" si="8"/>
        <v>7.0456365092073661</v>
      </c>
      <c r="P71" s="8">
        <f t="shared" si="9"/>
        <v>0</v>
      </c>
    </row>
    <row r="72" spans="1:16" ht="16.7">
      <c r="A72" s="36" t="s">
        <v>168</v>
      </c>
      <c r="B72" s="2" t="s">
        <v>70</v>
      </c>
      <c r="C72" s="5">
        <f t="shared" si="5"/>
        <v>14613</v>
      </c>
      <c r="D72">
        <v>14613</v>
      </c>
      <c r="E72">
        <v>7.8E-2</v>
      </c>
      <c r="F72" s="1">
        <v>15073</v>
      </c>
      <c r="G72" s="1">
        <v>15000</v>
      </c>
      <c r="H72" s="1">
        <v>15286</v>
      </c>
      <c r="I72" s="1">
        <v>15000</v>
      </c>
      <c r="J72">
        <v>14613</v>
      </c>
      <c r="K72" s="14">
        <v>1.421</v>
      </c>
      <c r="L72" s="15"/>
      <c r="M72" s="8">
        <f t="shared" si="6"/>
        <v>0</v>
      </c>
      <c r="N72" s="8">
        <f t="shared" si="7"/>
        <v>3.1478820228563609</v>
      </c>
      <c r="O72" s="8">
        <f t="shared" si="8"/>
        <v>4.6054882638746326</v>
      </c>
      <c r="P72" s="8">
        <f t="shared" si="9"/>
        <v>0</v>
      </c>
    </row>
    <row r="73" spans="1:16" ht="16.7">
      <c r="A73" s="36" t="s">
        <v>169</v>
      </c>
      <c r="B73" s="2" t="s">
        <v>71</v>
      </c>
      <c r="C73" s="5">
        <f t="shared" si="5"/>
        <v>14504</v>
      </c>
      <c r="D73">
        <v>14504</v>
      </c>
      <c r="E73">
        <v>7.8E-2</v>
      </c>
      <c r="F73" s="1">
        <v>14906</v>
      </c>
      <c r="G73" s="1">
        <v>15000</v>
      </c>
      <c r="H73" s="1">
        <v>15095</v>
      </c>
      <c r="I73" s="1">
        <v>15000</v>
      </c>
      <c r="J73">
        <v>14504</v>
      </c>
      <c r="K73" s="14">
        <v>0.45300000000000001</v>
      </c>
      <c r="L73" s="15"/>
      <c r="M73" s="8">
        <f t="shared" si="6"/>
        <v>0</v>
      </c>
      <c r="N73" s="8">
        <f t="shared" si="7"/>
        <v>2.771649200220629</v>
      </c>
      <c r="O73" s="8">
        <f t="shared" si="8"/>
        <v>4.0747380033094318</v>
      </c>
      <c r="P73" s="8">
        <f t="shared" si="9"/>
        <v>0</v>
      </c>
    </row>
    <row r="74" spans="1:16" ht="16.7">
      <c r="A74" s="36" t="s">
        <v>169</v>
      </c>
      <c r="B74" s="2" t="s">
        <v>72</v>
      </c>
      <c r="C74" s="5">
        <f t="shared" si="5"/>
        <v>14498</v>
      </c>
      <c r="D74">
        <v>14498</v>
      </c>
      <c r="E74">
        <v>7.8E-2</v>
      </c>
      <c r="F74" s="1">
        <v>14870</v>
      </c>
      <c r="G74" s="1">
        <v>15000</v>
      </c>
      <c r="H74" s="1">
        <v>15179</v>
      </c>
      <c r="I74" s="1">
        <v>15000</v>
      </c>
      <c r="J74">
        <v>14498</v>
      </c>
      <c r="K74" s="14">
        <v>5.0460000000000003</v>
      </c>
      <c r="L74" s="15"/>
      <c r="M74" s="8">
        <f t="shared" si="6"/>
        <v>0</v>
      </c>
      <c r="N74" s="8">
        <f t="shared" si="7"/>
        <v>2.5658711546420196</v>
      </c>
      <c r="O74" s="8">
        <f t="shared" si="8"/>
        <v>4.6971996137398264</v>
      </c>
      <c r="P74" s="8">
        <f t="shared" si="9"/>
        <v>0</v>
      </c>
    </row>
    <row r="75" spans="1:16" ht="16.7">
      <c r="A75" s="36" t="s">
        <v>169</v>
      </c>
      <c r="B75" s="2" t="s">
        <v>73</v>
      </c>
      <c r="C75" s="5">
        <f t="shared" si="5"/>
        <v>14852</v>
      </c>
      <c r="D75">
        <v>14852</v>
      </c>
      <c r="E75">
        <v>7.9000000000000001E-2</v>
      </c>
      <c r="F75" s="1">
        <v>15194</v>
      </c>
      <c r="G75" s="1">
        <v>15000</v>
      </c>
      <c r="H75" s="1">
        <v>15499</v>
      </c>
      <c r="I75" s="1">
        <v>15000</v>
      </c>
      <c r="J75">
        <v>14852</v>
      </c>
      <c r="K75" s="14">
        <v>1.157</v>
      </c>
      <c r="L75" s="15"/>
      <c r="M75" s="8">
        <f t="shared" si="6"/>
        <v>0</v>
      </c>
      <c r="N75" s="8">
        <f t="shared" si="7"/>
        <v>2.302720172367358</v>
      </c>
      <c r="O75" s="8">
        <f t="shared" si="8"/>
        <v>4.3563156477242115</v>
      </c>
      <c r="P75" s="8">
        <f t="shared" si="9"/>
        <v>0</v>
      </c>
    </row>
    <row r="76" spans="1:16" ht="16.7">
      <c r="A76" s="36" t="s">
        <v>169</v>
      </c>
      <c r="B76" s="2" t="s">
        <v>74</v>
      </c>
      <c r="C76" s="5">
        <f t="shared" si="5"/>
        <v>14463</v>
      </c>
      <c r="D76">
        <v>14463</v>
      </c>
      <c r="E76">
        <v>7.8E-2</v>
      </c>
      <c r="F76" s="1">
        <v>14877</v>
      </c>
      <c r="G76" s="1">
        <v>15000</v>
      </c>
      <c r="H76" s="1">
        <v>15120</v>
      </c>
      <c r="I76" s="1">
        <v>15000</v>
      </c>
      <c r="J76">
        <v>14463</v>
      </c>
      <c r="K76" s="14">
        <v>0.45200000000000001</v>
      </c>
      <c r="L76" s="15"/>
      <c r="M76" s="8">
        <f t="shared" si="6"/>
        <v>0</v>
      </c>
      <c r="N76" s="8">
        <f t="shared" si="7"/>
        <v>2.8624766645924082</v>
      </c>
      <c r="O76" s="8">
        <f t="shared" si="8"/>
        <v>4.542626011200996</v>
      </c>
      <c r="P76" s="8">
        <f t="shared" si="9"/>
        <v>0</v>
      </c>
    </row>
    <row r="77" spans="1:16" ht="16.7">
      <c r="A77" s="36" t="s">
        <v>169</v>
      </c>
      <c r="B77" s="2" t="s">
        <v>75</v>
      </c>
      <c r="C77" s="5">
        <f t="shared" si="5"/>
        <v>14285</v>
      </c>
      <c r="D77">
        <v>14285</v>
      </c>
      <c r="E77">
        <v>7.8E-2</v>
      </c>
      <c r="F77" s="1">
        <v>14773</v>
      </c>
      <c r="G77" s="1">
        <v>15000</v>
      </c>
      <c r="H77" s="1">
        <v>14911</v>
      </c>
      <c r="I77" s="1">
        <v>15000</v>
      </c>
      <c r="J77">
        <v>14285</v>
      </c>
      <c r="K77" s="14">
        <v>0.624</v>
      </c>
      <c r="L77" s="15"/>
      <c r="M77" s="8">
        <f t="shared" si="6"/>
        <v>0</v>
      </c>
      <c r="N77" s="8">
        <f t="shared" si="7"/>
        <v>3.4161708085404272</v>
      </c>
      <c r="O77" s="8">
        <f t="shared" si="8"/>
        <v>4.3822191109555479</v>
      </c>
      <c r="P77" s="8">
        <f t="shared" si="9"/>
        <v>0</v>
      </c>
    </row>
    <row r="78" spans="1:16" ht="16.7">
      <c r="A78" s="36" t="s">
        <v>169</v>
      </c>
      <c r="B78" s="2" t="s">
        <v>76</v>
      </c>
      <c r="C78" s="5">
        <f t="shared" si="5"/>
        <v>14364</v>
      </c>
      <c r="D78">
        <v>14364</v>
      </c>
      <c r="E78">
        <v>9.4E-2</v>
      </c>
      <c r="F78" s="1">
        <v>14870</v>
      </c>
      <c r="G78" s="1">
        <v>15000</v>
      </c>
      <c r="H78" s="1">
        <v>14950</v>
      </c>
      <c r="I78" s="1">
        <v>15000</v>
      </c>
      <c r="J78">
        <v>14364</v>
      </c>
      <c r="K78" s="14">
        <v>1.4060000000000001</v>
      </c>
      <c r="L78" s="15"/>
      <c r="M78" s="8">
        <f t="shared" si="6"/>
        <v>0</v>
      </c>
      <c r="N78" s="8">
        <f t="shared" si="7"/>
        <v>3.5226956279587855</v>
      </c>
      <c r="O78" s="8">
        <f t="shared" si="8"/>
        <v>4.079643553327764</v>
      </c>
      <c r="P78" s="8">
        <f t="shared" si="9"/>
        <v>0</v>
      </c>
    </row>
    <row r="79" spans="1:16" ht="16.7">
      <c r="A79" s="36" t="s">
        <v>169</v>
      </c>
      <c r="B79" s="2" t="s">
        <v>77</v>
      </c>
      <c r="C79" s="5">
        <f t="shared" si="5"/>
        <v>14291</v>
      </c>
      <c r="D79">
        <v>14291</v>
      </c>
      <c r="E79">
        <v>9.4E-2</v>
      </c>
      <c r="F79" s="1">
        <v>14645</v>
      </c>
      <c r="G79" s="1">
        <v>15000</v>
      </c>
      <c r="H79" s="1">
        <v>15007</v>
      </c>
      <c r="I79" s="1">
        <v>15000</v>
      </c>
      <c r="J79">
        <v>14291</v>
      </c>
      <c r="K79" s="14">
        <v>0.46799999999999997</v>
      </c>
      <c r="L79" s="15"/>
      <c r="M79" s="8">
        <f t="shared" si="6"/>
        <v>0</v>
      </c>
      <c r="N79" s="8">
        <f t="shared" si="7"/>
        <v>2.4770834791127285</v>
      </c>
      <c r="O79" s="8">
        <f t="shared" si="8"/>
        <v>5.0101462458890209</v>
      </c>
      <c r="P79" s="8">
        <f t="shared" si="9"/>
        <v>0</v>
      </c>
    </row>
    <row r="80" spans="1:16" ht="16.7">
      <c r="A80" s="36" t="s">
        <v>169</v>
      </c>
      <c r="B80" s="2" t="s">
        <v>78</v>
      </c>
      <c r="C80" s="5">
        <f t="shared" si="5"/>
        <v>14598</v>
      </c>
      <c r="D80">
        <v>14598</v>
      </c>
      <c r="E80">
        <v>9.4E-2</v>
      </c>
      <c r="F80" s="1">
        <v>15028</v>
      </c>
      <c r="G80" s="1">
        <v>15000</v>
      </c>
      <c r="H80" s="1">
        <v>15277</v>
      </c>
      <c r="I80" s="1">
        <v>15000</v>
      </c>
      <c r="J80">
        <v>14598</v>
      </c>
      <c r="K80" s="14">
        <v>1.5470000000000002</v>
      </c>
      <c r="L80" s="15"/>
      <c r="M80" s="8">
        <f t="shared" si="6"/>
        <v>0</v>
      </c>
      <c r="N80" s="8">
        <f t="shared" si="7"/>
        <v>2.9456089875325384</v>
      </c>
      <c r="O80" s="8">
        <f t="shared" si="8"/>
        <v>4.6513220989176602</v>
      </c>
      <c r="P80" s="8">
        <f t="shared" si="9"/>
        <v>0</v>
      </c>
    </row>
    <row r="81" spans="1:16" ht="16.7">
      <c r="A81" s="36" t="s">
        <v>169</v>
      </c>
      <c r="B81" s="2" t="s">
        <v>79</v>
      </c>
      <c r="C81" s="5">
        <f t="shared" si="5"/>
        <v>14816</v>
      </c>
      <c r="D81">
        <v>14816</v>
      </c>
      <c r="E81">
        <v>9.2999999999999999E-2</v>
      </c>
      <c r="F81" s="1">
        <v>15139</v>
      </c>
      <c r="G81" s="1">
        <v>15000</v>
      </c>
      <c r="H81" s="1">
        <v>15430</v>
      </c>
      <c r="I81" s="1">
        <v>15000</v>
      </c>
      <c r="J81">
        <v>14816</v>
      </c>
      <c r="K81" s="14">
        <v>0.76400000000000001</v>
      </c>
      <c r="L81" s="15"/>
      <c r="M81" s="8">
        <f t="shared" si="6"/>
        <v>0</v>
      </c>
      <c r="N81" s="8">
        <f t="shared" si="7"/>
        <v>2.1800755939524836</v>
      </c>
      <c r="O81" s="8">
        <f t="shared" si="8"/>
        <v>4.1441684665226779</v>
      </c>
      <c r="P81" s="8">
        <f t="shared" si="9"/>
        <v>0</v>
      </c>
    </row>
    <row r="82" spans="1:16" ht="16.7">
      <c r="A82" s="36" t="s">
        <v>170</v>
      </c>
      <c r="B82" s="2" t="s">
        <v>80</v>
      </c>
      <c r="C82" s="5">
        <f t="shared" si="5"/>
        <v>18080</v>
      </c>
      <c r="D82">
        <v>18080</v>
      </c>
      <c r="E82">
        <v>0.11</v>
      </c>
      <c r="F82" s="1">
        <v>18521</v>
      </c>
      <c r="G82" s="1">
        <v>30000</v>
      </c>
      <c r="H82" s="1">
        <v>18723</v>
      </c>
      <c r="I82" s="1">
        <v>30000</v>
      </c>
      <c r="J82">
        <v>18080</v>
      </c>
      <c r="K82" s="14">
        <v>3.516</v>
      </c>
      <c r="L82" s="15"/>
      <c r="M82" s="8">
        <f t="shared" si="6"/>
        <v>0</v>
      </c>
      <c r="N82" s="8">
        <f t="shared" si="7"/>
        <v>2.4391592920353982</v>
      </c>
      <c r="O82" s="8">
        <f t="shared" si="8"/>
        <v>3.5564159292035402</v>
      </c>
      <c r="P82" s="8">
        <f t="shared" si="9"/>
        <v>0</v>
      </c>
    </row>
    <row r="83" spans="1:16" ht="16.7">
      <c r="A83" s="36" t="s">
        <v>170</v>
      </c>
      <c r="B83" s="2" t="s">
        <v>81</v>
      </c>
      <c r="C83" s="5">
        <f t="shared" si="5"/>
        <v>18128</v>
      </c>
      <c r="D83">
        <v>18128</v>
      </c>
      <c r="E83">
        <v>9.2999999999999999E-2</v>
      </c>
      <c r="F83" s="1">
        <v>18391</v>
      </c>
      <c r="G83" s="1">
        <v>30000</v>
      </c>
      <c r="H83" s="1">
        <v>18654</v>
      </c>
      <c r="I83" s="1">
        <v>30000</v>
      </c>
      <c r="J83">
        <v>18128</v>
      </c>
      <c r="K83" s="14">
        <v>1.1079999999999999</v>
      </c>
      <c r="L83" s="15"/>
      <c r="M83" s="8">
        <f t="shared" si="6"/>
        <v>0</v>
      </c>
      <c r="N83" s="8">
        <f t="shared" si="7"/>
        <v>1.4507943512797881</v>
      </c>
      <c r="O83" s="8">
        <f t="shared" si="8"/>
        <v>2.9015887025595761</v>
      </c>
      <c r="P83" s="8">
        <f t="shared" si="9"/>
        <v>0</v>
      </c>
    </row>
    <row r="84" spans="1:16" ht="16.7">
      <c r="A84" s="36" t="s">
        <v>170</v>
      </c>
      <c r="B84" s="2" t="s">
        <v>82</v>
      </c>
      <c r="C84" s="5">
        <f t="shared" si="5"/>
        <v>18020</v>
      </c>
      <c r="D84">
        <v>18020</v>
      </c>
      <c r="E84">
        <v>7.8E-2</v>
      </c>
      <c r="F84" s="1">
        <v>18421</v>
      </c>
      <c r="G84" s="1">
        <v>30000</v>
      </c>
      <c r="H84" s="1">
        <v>18624</v>
      </c>
      <c r="I84" s="1">
        <v>30000</v>
      </c>
      <c r="J84">
        <v>18020</v>
      </c>
      <c r="K84" s="14">
        <v>0.624</v>
      </c>
      <c r="L84" s="15"/>
      <c r="M84" s="8">
        <f t="shared" si="6"/>
        <v>0</v>
      </c>
      <c r="N84" s="8">
        <f t="shared" si="7"/>
        <v>2.2253052164261931</v>
      </c>
      <c r="O84" s="8">
        <f t="shared" si="8"/>
        <v>3.3518312985571583</v>
      </c>
      <c r="P84" s="8">
        <f t="shared" si="9"/>
        <v>0</v>
      </c>
    </row>
    <row r="85" spans="1:16" ht="16.7">
      <c r="A85" s="36" t="s">
        <v>170</v>
      </c>
      <c r="B85" s="2" t="s">
        <v>83</v>
      </c>
      <c r="C85" s="5">
        <f t="shared" si="5"/>
        <v>18156</v>
      </c>
      <c r="D85">
        <v>18156</v>
      </c>
      <c r="E85">
        <v>0.125</v>
      </c>
      <c r="F85" s="1">
        <v>18469</v>
      </c>
      <c r="G85" s="1">
        <v>30000</v>
      </c>
      <c r="H85" s="1">
        <v>18747</v>
      </c>
      <c r="I85" s="1">
        <v>30000</v>
      </c>
      <c r="J85">
        <v>18156</v>
      </c>
      <c r="K85" s="14">
        <v>3.5459999999999998</v>
      </c>
      <c r="L85" s="15"/>
      <c r="M85" s="8">
        <f t="shared" si="6"/>
        <v>0</v>
      </c>
      <c r="N85" s="8">
        <f t="shared" si="7"/>
        <v>1.7239480061687598</v>
      </c>
      <c r="O85" s="8">
        <f t="shared" si="8"/>
        <v>3.2551222736285523</v>
      </c>
      <c r="P85" s="8">
        <f t="shared" si="9"/>
        <v>0</v>
      </c>
    </row>
    <row r="86" spans="1:16" ht="16.7">
      <c r="A86" s="36" t="s">
        <v>170</v>
      </c>
      <c r="B86" s="2" t="s">
        <v>84</v>
      </c>
      <c r="C86" s="5">
        <f t="shared" si="5"/>
        <v>17947</v>
      </c>
      <c r="D86">
        <v>17947</v>
      </c>
      <c r="E86">
        <v>9.4E-2</v>
      </c>
      <c r="F86" s="1">
        <v>18230</v>
      </c>
      <c r="G86" s="1">
        <v>30000</v>
      </c>
      <c r="H86" s="1">
        <v>18503</v>
      </c>
      <c r="I86" s="1">
        <v>30000</v>
      </c>
      <c r="J86">
        <v>17947</v>
      </c>
      <c r="K86" s="14">
        <v>1.5620000000000001</v>
      </c>
      <c r="L86" s="15"/>
      <c r="M86" s="8">
        <f t="shared" si="6"/>
        <v>0</v>
      </c>
      <c r="N86" s="8">
        <f t="shared" si="7"/>
        <v>1.5768652142419344</v>
      </c>
      <c r="O86" s="8">
        <f t="shared" si="8"/>
        <v>3.0980108096060626</v>
      </c>
      <c r="P86" s="8">
        <f t="shared" si="9"/>
        <v>0</v>
      </c>
    </row>
    <row r="87" spans="1:16" ht="16.7">
      <c r="A87" s="36" t="s">
        <v>170</v>
      </c>
      <c r="B87" s="2" t="s">
        <v>85</v>
      </c>
      <c r="C87" s="5">
        <f t="shared" si="5"/>
        <v>18015</v>
      </c>
      <c r="D87">
        <v>18015</v>
      </c>
      <c r="E87">
        <v>7.8E-2</v>
      </c>
      <c r="F87" s="1">
        <v>18415</v>
      </c>
      <c r="G87" s="1">
        <v>30000</v>
      </c>
      <c r="H87" s="1">
        <v>18640</v>
      </c>
      <c r="I87" s="1">
        <v>30000</v>
      </c>
      <c r="J87">
        <v>18015</v>
      </c>
      <c r="K87" s="14">
        <v>2.8739999999999997</v>
      </c>
      <c r="L87" s="15"/>
      <c r="M87" s="8">
        <f t="shared" si="6"/>
        <v>0</v>
      </c>
      <c r="N87" s="8">
        <f t="shared" si="7"/>
        <v>2.2203719122953096</v>
      </c>
      <c r="O87" s="8">
        <f t="shared" si="8"/>
        <v>3.469331112961421</v>
      </c>
      <c r="P87" s="8">
        <f t="shared" si="9"/>
        <v>0</v>
      </c>
    </row>
    <row r="88" spans="1:16" ht="16.7">
      <c r="A88" s="36" t="s">
        <v>170</v>
      </c>
      <c r="B88" s="2" t="s">
        <v>86</v>
      </c>
      <c r="C88" s="5">
        <f t="shared" si="5"/>
        <v>18360</v>
      </c>
      <c r="D88">
        <v>18360</v>
      </c>
      <c r="E88">
        <v>7.8E-2</v>
      </c>
      <c r="F88" s="1">
        <v>18740</v>
      </c>
      <c r="G88" s="1">
        <v>30000</v>
      </c>
      <c r="H88" s="1">
        <v>18995</v>
      </c>
      <c r="I88" s="1">
        <v>30000</v>
      </c>
      <c r="J88">
        <v>18360</v>
      </c>
      <c r="K88" s="14">
        <v>2.2489999999999997</v>
      </c>
      <c r="L88" s="15"/>
      <c r="M88" s="8">
        <f t="shared" si="6"/>
        <v>0</v>
      </c>
      <c r="N88" s="8">
        <f t="shared" si="7"/>
        <v>2.0697167755991286</v>
      </c>
      <c r="O88" s="8">
        <f t="shared" si="8"/>
        <v>3.4586056644880174</v>
      </c>
      <c r="P88" s="8">
        <f t="shared" si="9"/>
        <v>0</v>
      </c>
    </row>
    <row r="89" spans="1:16" ht="16.7">
      <c r="A89" s="36" t="s">
        <v>170</v>
      </c>
      <c r="B89" s="2" t="s">
        <v>87</v>
      </c>
      <c r="C89" s="5">
        <f t="shared" si="5"/>
        <v>18282</v>
      </c>
      <c r="D89">
        <v>18282</v>
      </c>
      <c r="E89">
        <v>7.8E-2</v>
      </c>
      <c r="F89" s="1">
        <v>18583</v>
      </c>
      <c r="G89" s="1">
        <v>30000</v>
      </c>
      <c r="H89" s="1">
        <v>18838</v>
      </c>
      <c r="I89" s="1">
        <v>30000</v>
      </c>
      <c r="J89">
        <v>18282</v>
      </c>
      <c r="K89" s="14">
        <v>1.1560000000000001</v>
      </c>
      <c r="L89" s="15"/>
      <c r="M89" s="8">
        <f t="shared" si="6"/>
        <v>0</v>
      </c>
      <c r="N89" s="8">
        <f t="shared" si="7"/>
        <v>1.6464281807242096</v>
      </c>
      <c r="O89" s="8">
        <f t="shared" si="8"/>
        <v>3.0412427524340884</v>
      </c>
      <c r="P89" s="8">
        <f t="shared" si="9"/>
        <v>0</v>
      </c>
    </row>
    <row r="90" spans="1:16" ht="16.7">
      <c r="A90" s="36" t="s">
        <v>170</v>
      </c>
      <c r="B90" s="2" t="s">
        <v>88</v>
      </c>
      <c r="C90" s="5">
        <f t="shared" si="5"/>
        <v>18156</v>
      </c>
      <c r="D90">
        <v>18156</v>
      </c>
      <c r="E90">
        <v>0.109</v>
      </c>
      <c r="F90" s="1">
        <v>18476</v>
      </c>
      <c r="G90" s="1">
        <v>30000</v>
      </c>
      <c r="H90" s="1">
        <v>18810</v>
      </c>
      <c r="I90" s="1">
        <v>30000</v>
      </c>
      <c r="J90">
        <v>18156</v>
      </c>
      <c r="K90" s="14">
        <v>2.218</v>
      </c>
      <c r="L90" s="15"/>
      <c r="M90" s="8">
        <f t="shared" si="6"/>
        <v>0</v>
      </c>
      <c r="N90" s="8">
        <f t="shared" si="7"/>
        <v>1.7625027539105529</v>
      </c>
      <c r="O90" s="8">
        <f t="shared" si="8"/>
        <v>3.6021150033046929</v>
      </c>
      <c r="P90" s="8">
        <f t="shared" si="9"/>
        <v>0</v>
      </c>
    </row>
    <row r="91" spans="1:16" ht="16.7">
      <c r="A91" s="36" t="s">
        <v>170</v>
      </c>
      <c r="B91" s="2" t="s">
        <v>89</v>
      </c>
      <c r="C91" s="5">
        <f t="shared" si="5"/>
        <v>18204</v>
      </c>
      <c r="D91">
        <v>18204</v>
      </c>
      <c r="E91">
        <v>7.8E-2</v>
      </c>
      <c r="F91" s="1">
        <v>18609</v>
      </c>
      <c r="G91" s="1">
        <v>30000</v>
      </c>
      <c r="H91" s="1">
        <v>18862</v>
      </c>
      <c r="I91" s="1">
        <v>30000</v>
      </c>
      <c r="J91">
        <v>18204</v>
      </c>
      <c r="K91" s="14">
        <v>0.48400000000000004</v>
      </c>
      <c r="L91" s="15"/>
      <c r="M91" s="8">
        <f t="shared" si="6"/>
        <v>0</v>
      </c>
      <c r="N91" s="8">
        <f t="shared" si="7"/>
        <v>2.2247857613711273</v>
      </c>
      <c r="O91" s="8">
        <f t="shared" si="8"/>
        <v>3.6145901999560532</v>
      </c>
      <c r="P91" s="8">
        <f t="shared" si="9"/>
        <v>0</v>
      </c>
    </row>
    <row r="92" spans="1:16" ht="16.7">
      <c r="A92" s="36" t="s">
        <v>171</v>
      </c>
      <c r="B92" s="2" t="s">
        <v>90</v>
      </c>
      <c r="C92" s="5">
        <f t="shared" si="5"/>
        <v>27540</v>
      </c>
      <c r="D92">
        <v>27540</v>
      </c>
      <c r="E92">
        <v>0.32900000000000001</v>
      </c>
      <c r="F92" s="1">
        <v>28815</v>
      </c>
      <c r="G92" s="1">
        <v>30000</v>
      </c>
      <c r="H92" s="1">
        <v>29259</v>
      </c>
      <c r="I92" s="1">
        <v>30000</v>
      </c>
      <c r="J92">
        <v>27540</v>
      </c>
      <c r="K92" s="14">
        <v>1.8599999999999999</v>
      </c>
      <c r="L92" s="15"/>
      <c r="M92" s="8">
        <f t="shared" si="6"/>
        <v>0</v>
      </c>
      <c r="N92" s="8">
        <f t="shared" si="7"/>
        <v>4.6296296296296298</v>
      </c>
      <c r="O92" s="8">
        <f t="shared" si="8"/>
        <v>6.2418300653594772</v>
      </c>
      <c r="P92" s="8">
        <f t="shared" si="9"/>
        <v>0</v>
      </c>
    </row>
    <row r="93" spans="1:16" ht="16.7">
      <c r="A93" s="36" t="s">
        <v>171</v>
      </c>
      <c r="B93" s="2" t="s">
        <v>91</v>
      </c>
      <c r="C93" s="5">
        <f t="shared" si="5"/>
        <v>27603</v>
      </c>
      <c r="D93">
        <v>27603</v>
      </c>
      <c r="E93">
        <v>0.40699999999999997</v>
      </c>
      <c r="F93" s="1">
        <v>28783</v>
      </c>
      <c r="G93" s="1">
        <v>30000</v>
      </c>
      <c r="H93" s="1">
        <v>29358</v>
      </c>
      <c r="I93" s="1">
        <v>30000</v>
      </c>
      <c r="J93">
        <v>27603</v>
      </c>
      <c r="K93" s="14">
        <v>6.4690000000000003</v>
      </c>
      <c r="L93" s="15"/>
      <c r="M93" s="8">
        <f t="shared" si="6"/>
        <v>0</v>
      </c>
      <c r="N93" s="8">
        <f t="shared" si="7"/>
        <v>4.2748976560518788</v>
      </c>
      <c r="O93" s="8">
        <f t="shared" si="8"/>
        <v>6.3580045647212255</v>
      </c>
      <c r="P93" s="8">
        <f t="shared" si="9"/>
        <v>0</v>
      </c>
    </row>
    <row r="94" spans="1:16" ht="16.7">
      <c r="A94" s="36" t="s">
        <v>171</v>
      </c>
      <c r="B94" s="2" t="s">
        <v>92</v>
      </c>
      <c r="C94" s="5">
        <f t="shared" si="5"/>
        <v>27939</v>
      </c>
      <c r="D94">
        <v>27939</v>
      </c>
      <c r="E94">
        <v>0.39100000000000001</v>
      </c>
      <c r="F94" s="1">
        <v>29156</v>
      </c>
      <c r="G94" s="1">
        <v>30000</v>
      </c>
      <c r="H94" s="1">
        <v>29626</v>
      </c>
      <c r="I94" s="1">
        <v>30015</v>
      </c>
      <c r="J94">
        <v>27939</v>
      </c>
      <c r="K94" s="14">
        <v>10.234</v>
      </c>
      <c r="L94" s="15"/>
      <c r="M94" s="8">
        <f t="shared" si="6"/>
        <v>0</v>
      </c>
      <c r="N94" s="8">
        <f t="shared" si="7"/>
        <v>4.3559182504742475</v>
      </c>
      <c r="O94" s="8">
        <f t="shared" si="8"/>
        <v>6.0381545509860768</v>
      </c>
      <c r="P94" s="8">
        <f t="shared" si="9"/>
        <v>0</v>
      </c>
    </row>
    <row r="95" spans="1:16" ht="16.7">
      <c r="A95" s="36" t="s">
        <v>171</v>
      </c>
      <c r="B95" s="2" t="s">
        <v>93</v>
      </c>
      <c r="C95" s="5">
        <f t="shared" si="5"/>
        <v>27840</v>
      </c>
      <c r="D95">
        <v>27840</v>
      </c>
      <c r="E95">
        <v>0.40699999999999997</v>
      </c>
      <c r="F95" s="1">
        <v>28968</v>
      </c>
      <c r="G95" s="1">
        <v>30000</v>
      </c>
      <c r="H95" s="1">
        <v>29661</v>
      </c>
      <c r="I95" s="1">
        <v>30000</v>
      </c>
      <c r="J95">
        <v>27840</v>
      </c>
      <c r="K95" s="14">
        <v>4.516</v>
      </c>
      <c r="L95" s="15"/>
      <c r="M95" s="8">
        <f t="shared" si="6"/>
        <v>0</v>
      </c>
      <c r="N95" s="8">
        <f t="shared" si="7"/>
        <v>4.0517241379310338</v>
      </c>
      <c r="O95" s="8">
        <f t="shared" si="8"/>
        <v>6.5409482758620685</v>
      </c>
      <c r="P95" s="8">
        <f t="shared" si="9"/>
        <v>0</v>
      </c>
    </row>
    <row r="96" spans="1:16" ht="16.7">
      <c r="A96" s="36" t="s">
        <v>171</v>
      </c>
      <c r="B96" s="2" t="s">
        <v>94</v>
      </c>
      <c r="C96" s="5">
        <f t="shared" si="5"/>
        <v>27669</v>
      </c>
      <c r="D96">
        <v>27669</v>
      </c>
      <c r="E96">
        <v>0.438</v>
      </c>
      <c r="F96" s="1">
        <v>29066</v>
      </c>
      <c r="G96" s="1">
        <v>30000</v>
      </c>
      <c r="H96" s="1">
        <v>29529</v>
      </c>
      <c r="I96" s="1">
        <v>30000</v>
      </c>
      <c r="J96">
        <v>27669</v>
      </c>
      <c r="K96" s="14">
        <v>1.9689999999999999</v>
      </c>
      <c r="L96" s="15"/>
      <c r="M96" s="8">
        <f t="shared" si="6"/>
        <v>0</v>
      </c>
      <c r="N96" s="8">
        <f t="shared" si="7"/>
        <v>5.0489717734648885</v>
      </c>
      <c r="O96" s="8">
        <f t="shared" si="8"/>
        <v>6.722324623224547</v>
      </c>
      <c r="P96" s="8">
        <f t="shared" si="9"/>
        <v>0</v>
      </c>
    </row>
    <row r="97" spans="1:16" ht="16.7">
      <c r="A97" s="36" t="s">
        <v>171</v>
      </c>
      <c r="B97" s="2" t="s">
        <v>95</v>
      </c>
      <c r="C97" s="5">
        <f t="shared" si="5"/>
        <v>27381</v>
      </c>
      <c r="D97">
        <v>27381</v>
      </c>
      <c r="E97">
        <v>0.42199999999999999</v>
      </c>
      <c r="F97" s="1">
        <v>28572</v>
      </c>
      <c r="G97" s="1">
        <v>30000</v>
      </c>
      <c r="H97" s="1">
        <v>29259</v>
      </c>
      <c r="I97" s="1">
        <v>30016</v>
      </c>
      <c r="J97">
        <v>27381</v>
      </c>
      <c r="K97" s="14">
        <v>2.6560000000000001</v>
      </c>
      <c r="L97" s="15"/>
      <c r="M97" s="8">
        <f t="shared" si="6"/>
        <v>0</v>
      </c>
      <c r="N97" s="8">
        <f t="shared" si="7"/>
        <v>4.3497315656842339</v>
      </c>
      <c r="O97" s="8">
        <f t="shared" si="8"/>
        <v>6.8587706803988162</v>
      </c>
      <c r="P97" s="8">
        <f t="shared" si="9"/>
        <v>0</v>
      </c>
    </row>
    <row r="98" spans="1:16" ht="16.7">
      <c r="A98" s="36" t="s">
        <v>171</v>
      </c>
      <c r="B98" s="2" t="s">
        <v>96</v>
      </c>
      <c r="C98" s="5">
        <f t="shared" si="5"/>
        <v>27928</v>
      </c>
      <c r="D98">
        <v>27928</v>
      </c>
      <c r="E98">
        <v>0.48499999999999999</v>
      </c>
      <c r="F98" s="1">
        <v>29416</v>
      </c>
      <c r="G98" s="1">
        <v>30000</v>
      </c>
      <c r="H98" s="1">
        <v>29681</v>
      </c>
      <c r="I98" s="1">
        <v>30015</v>
      </c>
      <c r="J98">
        <v>27928</v>
      </c>
      <c r="K98" s="14">
        <v>2.6879999999999997</v>
      </c>
      <c r="L98" s="15"/>
      <c r="M98" s="8">
        <f t="shared" si="6"/>
        <v>0</v>
      </c>
      <c r="N98" s="8">
        <f t="shared" si="7"/>
        <v>5.3279862503580633</v>
      </c>
      <c r="O98" s="8">
        <f t="shared" si="8"/>
        <v>6.2768547694070458</v>
      </c>
      <c r="P98" s="8">
        <f t="shared" si="9"/>
        <v>0</v>
      </c>
    </row>
    <row r="99" spans="1:16" ht="16.7">
      <c r="A99" s="36" t="s">
        <v>171</v>
      </c>
      <c r="B99" s="2" t="s">
        <v>97</v>
      </c>
      <c r="C99" s="5">
        <f t="shared" si="5"/>
        <v>27883</v>
      </c>
      <c r="D99">
        <v>27883</v>
      </c>
      <c r="E99">
        <v>0.32800000000000001</v>
      </c>
      <c r="F99" s="1">
        <v>29121</v>
      </c>
      <c r="G99" s="1">
        <v>30000</v>
      </c>
      <c r="H99" s="1">
        <v>29701</v>
      </c>
      <c r="I99" s="1">
        <v>30015</v>
      </c>
      <c r="J99">
        <v>27883</v>
      </c>
      <c r="K99" s="14">
        <v>1.8740000000000001</v>
      </c>
      <c r="L99" s="15"/>
      <c r="M99" s="8">
        <f t="shared" si="6"/>
        <v>0</v>
      </c>
      <c r="N99" s="8">
        <f t="shared" si="7"/>
        <v>4.4399813506437615</v>
      </c>
      <c r="O99" s="8">
        <f t="shared" si="8"/>
        <v>6.5201018541763798</v>
      </c>
      <c r="P99" s="8">
        <f t="shared" si="9"/>
        <v>0</v>
      </c>
    </row>
    <row r="100" spans="1:16" ht="16.7">
      <c r="A100" s="36" t="s">
        <v>171</v>
      </c>
      <c r="B100" s="2" t="s">
        <v>98</v>
      </c>
      <c r="C100" s="5">
        <f t="shared" si="5"/>
        <v>27261</v>
      </c>
      <c r="D100">
        <v>27261</v>
      </c>
      <c r="E100">
        <v>0.375</v>
      </c>
      <c r="F100" s="1">
        <v>28378</v>
      </c>
      <c r="G100" s="1">
        <v>30000</v>
      </c>
      <c r="H100" s="1">
        <v>29137</v>
      </c>
      <c r="I100" s="1">
        <v>30000</v>
      </c>
      <c r="J100">
        <v>27261</v>
      </c>
      <c r="K100" s="14">
        <v>9.7959999999999994</v>
      </c>
      <c r="L100" s="15"/>
      <c r="M100" s="8">
        <f t="shared" si="6"/>
        <v>0</v>
      </c>
      <c r="N100" s="8">
        <f t="shared" si="7"/>
        <v>4.0974285609478747</v>
      </c>
      <c r="O100" s="8">
        <f t="shared" si="8"/>
        <v>6.8816257657459374</v>
      </c>
      <c r="P100" s="8">
        <f t="shared" si="9"/>
        <v>0</v>
      </c>
    </row>
    <row r="101" spans="1:16" ht="16.7">
      <c r="A101" s="36" t="s">
        <v>171</v>
      </c>
      <c r="B101" s="2" t="s">
        <v>99</v>
      </c>
      <c r="C101" s="5">
        <f t="shared" si="5"/>
        <v>27647</v>
      </c>
      <c r="D101">
        <v>27647</v>
      </c>
      <c r="E101">
        <v>0.48399999999999999</v>
      </c>
      <c r="F101" s="1">
        <v>29074</v>
      </c>
      <c r="G101" s="1">
        <v>30000</v>
      </c>
      <c r="H101" s="1">
        <v>29471</v>
      </c>
      <c r="I101" s="1">
        <v>30000</v>
      </c>
      <c r="J101">
        <v>27647</v>
      </c>
      <c r="K101" s="14">
        <v>7.2960000000000003</v>
      </c>
      <c r="L101" s="15"/>
      <c r="M101" s="8">
        <f t="shared" si="6"/>
        <v>0</v>
      </c>
      <c r="N101" s="8">
        <f t="shared" si="7"/>
        <v>5.1615003436177522</v>
      </c>
      <c r="O101" s="8">
        <f t="shared" si="8"/>
        <v>6.5974608456613737</v>
      </c>
      <c r="P101" s="8">
        <f t="shared" si="9"/>
        <v>0</v>
      </c>
    </row>
    <row r="102" spans="1:16" ht="16.7">
      <c r="A102" s="36" t="s">
        <v>172</v>
      </c>
      <c r="B102" s="2" t="s">
        <v>100</v>
      </c>
      <c r="C102" s="5">
        <f t="shared" si="5"/>
        <v>34288</v>
      </c>
      <c r="D102">
        <v>34292</v>
      </c>
      <c r="E102">
        <v>0.59399999999999997</v>
      </c>
      <c r="F102" s="1">
        <v>35387</v>
      </c>
      <c r="G102" s="1">
        <v>60000</v>
      </c>
      <c r="H102" s="1">
        <v>35664</v>
      </c>
      <c r="I102" s="1">
        <v>60062</v>
      </c>
      <c r="J102">
        <v>34288</v>
      </c>
      <c r="K102" s="14">
        <v>2.9219999999999997</v>
      </c>
      <c r="L102" s="15"/>
      <c r="M102" s="8">
        <f t="shared" si="6"/>
        <v>1.1665888940737284E-2</v>
      </c>
      <c r="N102" s="8">
        <f t="shared" si="7"/>
        <v>3.2052029864675688</v>
      </c>
      <c r="O102" s="8">
        <f t="shared" si="8"/>
        <v>4.0130657956136258</v>
      </c>
      <c r="P102" s="8">
        <f t="shared" si="9"/>
        <v>0</v>
      </c>
    </row>
    <row r="103" spans="1:16" ht="16.7">
      <c r="A103" s="36" t="s">
        <v>172</v>
      </c>
      <c r="B103" s="2" t="s">
        <v>101</v>
      </c>
      <c r="C103" s="5">
        <f t="shared" si="5"/>
        <v>34803</v>
      </c>
      <c r="D103">
        <v>34808</v>
      </c>
      <c r="E103">
        <v>0.54700000000000004</v>
      </c>
      <c r="F103" s="1">
        <v>35625</v>
      </c>
      <c r="G103" s="1">
        <v>60000</v>
      </c>
      <c r="H103" s="1">
        <v>36232</v>
      </c>
      <c r="I103" s="1">
        <v>60031</v>
      </c>
      <c r="J103">
        <v>34803</v>
      </c>
      <c r="K103" s="14">
        <v>8.9220000000000006</v>
      </c>
      <c r="L103" s="15"/>
      <c r="M103" s="8">
        <f t="shared" si="6"/>
        <v>1.4366577593885585E-2</v>
      </c>
      <c r="N103" s="8">
        <f t="shared" si="7"/>
        <v>2.36186535643479</v>
      </c>
      <c r="O103" s="8">
        <f t="shared" si="8"/>
        <v>4.1059678763325005</v>
      </c>
      <c r="P103" s="8">
        <f t="shared" si="9"/>
        <v>0</v>
      </c>
    </row>
    <row r="104" spans="1:16" ht="16.7">
      <c r="A104" s="36" t="s">
        <v>172</v>
      </c>
      <c r="B104" s="2" t="s">
        <v>102</v>
      </c>
      <c r="C104" s="5">
        <f t="shared" si="5"/>
        <v>34441</v>
      </c>
      <c r="D104">
        <v>34452</v>
      </c>
      <c r="E104">
        <v>0.59399999999999997</v>
      </c>
      <c r="F104" s="1">
        <v>35402</v>
      </c>
      <c r="G104" s="1">
        <v>60000</v>
      </c>
      <c r="H104" s="1">
        <v>36168</v>
      </c>
      <c r="I104" s="1">
        <v>60000</v>
      </c>
      <c r="J104">
        <v>34441</v>
      </c>
      <c r="K104" s="14">
        <v>8.8899999999999988</v>
      </c>
      <c r="L104" s="15"/>
      <c r="M104" s="8">
        <f t="shared" si="6"/>
        <v>3.1938677738741615E-2</v>
      </c>
      <c r="N104" s="8">
        <f t="shared" si="7"/>
        <v>2.7902790279027903</v>
      </c>
      <c r="O104" s="8">
        <f t="shared" si="8"/>
        <v>5.0143724049824341</v>
      </c>
      <c r="P104" s="8">
        <f t="shared" si="9"/>
        <v>0</v>
      </c>
    </row>
    <row r="105" spans="1:16" ht="16.7">
      <c r="A105" s="36" t="s">
        <v>172</v>
      </c>
      <c r="B105" s="2" t="s">
        <v>103</v>
      </c>
      <c r="C105" s="5">
        <f t="shared" si="5"/>
        <v>34626</v>
      </c>
      <c r="D105">
        <v>34627</v>
      </c>
      <c r="E105">
        <v>0.5</v>
      </c>
      <c r="F105" s="1">
        <v>35667</v>
      </c>
      <c r="G105" s="1">
        <v>60000</v>
      </c>
      <c r="H105" s="1">
        <v>36060</v>
      </c>
      <c r="I105" s="1">
        <v>60000</v>
      </c>
      <c r="J105">
        <v>34626</v>
      </c>
      <c r="K105" s="14">
        <v>9.125</v>
      </c>
      <c r="L105" s="15"/>
      <c r="M105" s="8">
        <f t="shared" si="6"/>
        <v>2.888003234563623E-3</v>
      </c>
      <c r="N105" s="8">
        <f t="shared" si="7"/>
        <v>3.0064113671807311</v>
      </c>
      <c r="O105" s="8">
        <f t="shared" si="8"/>
        <v>4.1413966383642347</v>
      </c>
      <c r="P105" s="8">
        <f t="shared" si="9"/>
        <v>0</v>
      </c>
    </row>
    <row r="106" spans="1:16" ht="16.7">
      <c r="A106" s="36" t="s">
        <v>172</v>
      </c>
      <c r="B106" s="2" t="s">
        <v>104</v>
      </c>
      <c r="C106" s="5">
        <f t="shared" si="5"/>
        <v>34520</v>
      </c>
      <c r="D106">
        <v>34530</v>
      </c>
      <c r="E106">
        <v>0.437</v>
      </c>
      <c r="F106" s="1">
        <v>35474</v>
      </c>
      <c r="G106" s="1">
        <v>60000</v>
      </c>
      <c r="H106" s="1">
        <v>35998</v>
      </c>
      <c r="I106" s="1">
        <v>60000</v>
      </c>
      <c r="J106">
        <v>34520</v>
      </c>
      <c r="K106" s="14">
        <v>13.452</v>
      </c>
      <c r="L106" s="15"/>
      <c r="M106" s="8">
        <f t="shared" si="6"/>
        <v>2.8968713789107762E-2</v>
      </c>
      <c r="N106" s="8">
        <f t="shared" si="7"/>
        <v>2.7636152954808804</v>
      </c>
      <c r="O106" s="8">
        <f t="shared" si="8"/>
        <v>4.2815758980301277</v>
      </c>
      <c r="P106" s="8">
        <f t="shared" si="9"/>
        <v>0</v>
      </c>
    </row>
    <row r="107" spans="1:16" ht="16.7">
      <c r="A107" s="36" t="s">
        <v>172</v>
      </c>
      <c r="B107" s="2" t="s">
        <v>105</v>
      </c>
      <c r="C107" s="5">
        <f t="shared" si="5"/>
        <v>34649</v>
      </c>
      <c r="D107">
        <v>34655</v>
      </c>
      <c r="E107">
        <v>0.64100000000000001</v>
      </c>
      <c r="F107" s="1">
        <v>35704</v>
      </c>
      <c r="G107" s="1">
        <v>60000</v>
      </c>
      <c r="H107" s="1">
        <v>36168</v>
      </c>
      <c r="I107" s="1">
        <v>60000</v>
      </c>
      <c r="J107">
        <v>34649</v>
      </c>
      <c r="K107" s="14">
        <v>6.375</v>
      </c>
      <c r="L107" s="15"/>
      <c r="M107" s="8">
        <f t="shared" si="6"/>
        <v>1.7316517071199748E-2</v>
      </c>
      <c r="N107" s="8">
        <f t="shared" si="7"/>
        <v>3.044820918352622</v>
      </c>
      <c r="O107" s="8">
        <f t="shared" si="8"/>
        <v>4.3839649051920695</v>
      </c>
      <c r="P107" s="8">
        <f t="shared" si="9"/>
        <v>0</v>
      </c>
    </row>
    <row r="108" spans="1:16" ht="16.7">
      <c r="A108" s="36" t="s">
        <v>172</v>
      </c>
      <c r="B108" s="2" t="s">
        <v>106</v>
      </c>
      <c r="C108" s="5">
        <f t="shared" si="5"/>
        <v>34808</v>
      </c>
      <c r="D108">
        <v>34813</v>
      </c>
      <c r="E108">
        <v>0.57799999999999996</v>
      </c>
      <c r="F108" s="1">
        <v>35722</v>
      </c>
      <c r="G108" s="1">
        <v>60000</v>
      </c>
      <c r="H108" s="1">
        <v>36197</v>
      </c>
      <c r="I108" s="1">
        <v>60015</v>
      </c>
      <c r="J108">
        <v>34808</v>
      </c>
      <c r="K108" s="14">
        <v>33.593000000000004</v>
      </c>
      <c r="L108" s="15"/>
      <c r="M108" s="8">
        <f t="shared" si="6"/>
        <v>1.4364513904849458E-2</v>
      </c>
      <c r="N108" s="8">
        <f t="shared" si="7"/>
        <v>2.6258331418064813</v>
      </c>
      <c r="O108" s="8">
        <f t="shared" si="8"/>
        <v>3.99046196276718</v>
      </c>
      <c r="P108" s="8">
        <f t="shared" si="9"/>
        <v>0</v>
      </c>
    </row>
    <row r="109" spans="1:16" ht="16.7">
      <c r="A109" s="36" t="s">
        <v>172</v>
      </c>
      <c r="B109" s="2" t="s">
        <v>107</v>
      </c>
      <c r="C109" s="5">
        <f t="shared" si="5"/>
        <v>34657</v>
      </c>
      <c r="D109">
        <v>34657</v>
      </c>
      <c r="E109">
        <v>0.46899999999999997</v>
      </c>
      <c r="F109" s="1">
        <v>35638</v>
      </c>
      <c r="G109" s="1">
        <v>60000</v>
      </c>
      <c r="H109" s="1">
        <v>36268</v>
      </c>
      <c r="I109" s="1">
        <v>60000</v>
      </c>
      <c r="J109">
        <v>34657</v>
      </c>
      <c r="K109" s="14">
        <v>2.6719999999999997</v>
      </c>
      <c r="L109" s="15"/>
      <c r="M109" s="8">
        <f t="shared" si="6"/>
        <v>0</v>
      </c>
      <c r="N109" s="8">
        <f t="shared" si="7"/>
        <v>2.8305969933923882</v>
      </c>
      <c r="O109" s="8">
        <f t="shared" si="8"/>
        <v>4.6484115763049312</v>
      </c>
      <c r="P109" s="8">
        <f t="shared" si="9"/>
        <v>0</v>
      </c>
    </row>
    <row r="110" spans="1:16" ht="16.7">
      <c r="A110" s="36" t="s">
        <v>172</v>
      </c>
      <c r="B110" s="2" t="s">
        <v>108</v>
      </c>
      <c r="C110" s="5">
        <f t="shared" si="5"/>
        <v>34710</v>
      </c>
      <c r="D110">
        <v>34716</v>
      </c>
      <c r="E110">
        <v>0.54700000000000004</v>
      </c>
      <c r="F110" s="1">
        <v>35807</v>
      </c>
      <c r="G110" s="1">
        <v>60000</v>
      </c>
      <c r="H110" s="1">
        <v>36199</v>
      </c>
      <c r="I110" s="1">
        <v>60000</v>
      </c>
      <c r="J110">
        <v>34710</v>
      </c>
      <c r="K110" s="14">
        <v>4.5619999999999994</v>
      </c>
      <c r="L110" s="15"/>
      <c r="M110" s="8">
        <f t="shared" si="6"/>
        <v>1.7286084701815037E-2</v>
      </c>
      <c r="N110" s="8">
        <f t="shared" si="7"/>
        <v>3.1604724863151827</v>
      </c>
      <c r="O110" s="8">
        <f t="shared" si="8"/>
        <v>4.2898300201670985</v>
      </c>
      <c r="P110" s="8">
        <f t="shared" si="9"/>
        <v>0</v>
      </c>
    </row>
    <row r="111" spans="1:16" ht="16.7">
      <c r="A111" s="36" t="s">
        <v>172</v>
      </c>
      <c r="B111" s="2" t="s">
        <v>109</v>
      </c>
      <c r="C111" s="5">
        <f t="shared" si="5"/>
        <v>34613</v>
      </c>
      <c r="D111">
        <v>34613</v>
      </c>
      <c r="E111">
        <v>0.45300000000000001</v>
      </c>
      <c r="F111" s="1">
        <v>35400</v>
      </c>
      <c r="G111" s="1">
        <v>60000</v>
      </c>
      <c r="H111" s="1">
        <v>36037</v>
      </c>
      <c r="I111" s="1">
        <v>60015</v>
      </c>
      <c r="J111">
        <v>34613</v>
      </c>
      <c r="K111" s="14">
        <v>2.0779999999999998</v>
      </c>
      <c r="L111" s="15"/>
      <c r="M111" s="8">
        <f t="shared" si="6"/>
        <v>0</v>
      </c>
      <c r="N111" s="8">
        <f t="shared" si="7"/>
        <v>2.2737121890619134</v>
      </c>
      <c r="O111" s="8">
        <f t="shared" si="8"/>
        <v>4.1140611908820386</v>
      </c>
      <c r="P111" s="8">
        <f t="shared" si="9"/>
        <v>0</v>
      </c>
    </row>
    <row r="112" spans="1:16" ht="17" thickBot="1">
      <c r="A112" s="37" t="s">
        <v>173</v>
      </c>
      <c r="B112" s="2" t="s">
        <v>110</v>
      </c>
      <c r="C112" s="5">
        <f t="shared" si="5"/>
        <v>82196</v>
      </c>
      <c r="D112">
        <v>82224</v>
      </c>
      <c r="E112">
        <v>6.4539999999999997</v>
      </c>
      <c r="F112" s="1">
        <v>85552</v>
      </c>
      <c r="G112" s="1">
        <v>150000</v>
      </c>
      <c r="H112" s="1">
        <v>87004</v>
      </c>
      <c r="I112" s="1">
        <v>150032</v>
      </c>
      <c r="J112">
        <v>82196</v>
      </c>
      <c r="K112" s="14">
        <v>186.376</v>
      </c>
      <c r="L112" s="15"/>
      <c r="M112" s="8">
        <f t="shared" si="6"/>
        <v>3.4064918000875952E-2</v>
      </c>
      <c r="N112" s="8">
        <f t="shared" si="7"/>
        <v>4.0829237432478465</v>
      </c>
      <c r="O112" s="8">
        <f t="shared" si="8"/>
        <v>5.8494330624361286</v>
      </c>
      <c r="P112" s="8">
        <f t="shared" si="9"/>
        <v>0</v>
      </c>
    </row>
    <row r="113" spans="1:16" ht="17" thickBot="1">
      <c r="A113" s="37" t="s">
        <v>173</v>
      </c>
      <c r="B113" s="2" t="s">
        <v>111</v>
      </c>
      <c r="C113" s="5">
        <f t="shared" si="5"/>
        <v>82889</v>
      </c>
      <c r="D113">
        <v>82988</v>
      </c>
      <c r="E113">
        <v>7.0620000000000003</v>
      </c>
      <c r="F113" s="1">
        <v>86270</v>
      </c>
      <c r="G113" s="1">
        <v>150000</v>
      </c>
      <c r="H113" s="1">
        <v>87251</v>
      </c>
      <c r="I113" s="1">
        <v>150063</v>
      </c>
      <c r="J113">
        <v>82889</v>
      </c>
      <c r="K113" s="14">
        <v>52.857999999999997</v>
      </c>
      <c r="L113" s="15"/>
      <c r="M113" s="8">
        <f t="shared" si="6"/>
        <v>0.1194368372160359</v>
      </c>
      <c r="N113" s="8">
        <f t="shared" si="7"/>
        <v>4.0789489558324989</v>
      </c>
      <c r="O113" s="8">
        <f t="shared" si="8"/>
        <v>5.2624594337004904</v>
      </c>
      <c r="P113" s="8">
        <f t="shared" si="9"/>
        <v>0</v>
      </c>
    </row>
    <row r="114" spans="1:16" ht="17" thickBot="1">
      <c r="A114" s="37" t="s">
        <v>173</v>
      </c>
      <c r="B114" s="2" t="s">
        <v>112</v>
      </c>
      <c r="C114" s="5">
        <f t="shared" si="5"/>
        <v>82127</v>
      </c>
      <c r="D114">
        <v>82224</v>
      </c>
      <c r="E114">
        <v>7.1719999999999997</v>
      </c>
      <c r="F114" s="1">
        <v>85491</v>
      </c>
      <c r="G114" s="1">
        <v>150000</v>
      </c>
      <c r="H114" s="1">
        <v>86749</v>
      </c>
      <c r="I114" s="1">
        <v>150140</v>
      </c>
      <c r="J114">
        <v>82127</v>
      </c>
      <c r="K114" s="14">
        <v>77.561999999999998</v>
      </c>
      <c r="L114" s="15"/>
      <c r="M114" s="8">
        <f t="shared" si="6"/>
        <v>0.11810975684001608</v>
      </c>
      <c r="N114" s="8">
        <f t="shared" si="7"/>
        <v>4.0960950722661247</v>
      </c>
      <c r="O114" s="8">
        <f t="shared" si="8"/>
        <v>5.6278690321088076</v>
      </c>
      <c r="P114" s="8">
        <f t="shared" si="9"/>
        <v>0</v>
      </c>
    </row>
    <row r="115" spans="1:16" ht="17" thickBot="1">
      <c r="A115" s="37" t="s">
        <v>173</v>
      </c>
      <c r="B115" s="2" t="s">
        <v>113</v>
      </c>
      <c r="C115" s="5">
        <f t="shared" si="5"/>
        <v>82822</v>
      </c>
      <c r="D115">
        <v>82840</v>
      </c>
      <c r="E115">
        <v>5.157</v>
      </c>
      <c r="F115" s="1">
        <v>86477</v>
      </c>
      <c r="G115" s="1">
        <v>150000</v>
      </c>
      <c r="H115" s="1">
        <v>87415</v>
      </c>
      <c r="I115" s="1">
        <v>150000</v>
      </c>
      <c r="J115">
        <v>82822</v>
      </c>
      <c r="K115" s="14">
        <v>217.501</v>
      </c>
      <c r="L115" s="15"/>
      <c r="M115" s="8">
        <f t="shared" si="6"/>
        <v>2.1733355871628311E-2</v>
      </c>
      <c r="N115" s="8">
        <f t="shared" si="7"/>
        <v>4.4130786506000819</v>
      </c>
      <c r="O115" s="8">
        <f t="shared" si="8"/>
        <v>5.5456279732438238</v>
      </c>
      <c r="P115" s="8">
        <f t="shared" si="9"/>
        <v>0</v>
      </c>
    </row>
    <row r="116" spans="1:16" ht="17" thickBot="1">
      <c r="A116" s="37" t="s">
        <v>173</v>
      </c>
      <c r="B116" s="2" t="s">
        <v>114</v>
      </c>
      <c r="C116" s="5">
        <f t="shared" si="5"/>
        <v>82440</v>
      </c>
      <c r="D116">
        <v>82471</v>
      </c>
      <c r="E116">
        <v>5.9059999999999997</v>
      </c>
      <c r="F116" s="1">
        <v>85960</v>
      </c>
      <c r="G116" s="1">
        <v>150000</v>
      </c>
      <c r="H116" s="1">
        <v>86774</v>
      </c>
      <c r="I116" s="1">
        <v>150015</v>
      </c>
      <c r="J116">
        <v>82440</v>
      </c>
      <c r="K116" s="14">
        <v>50.811999999999998</v>
      </c>
      <c r="L116" s="15"/>
      <c r="M116" s="8">
        <f t="shared" si="6"/>
        <v>3.7603105288694809E-2</v>
      </c>
      <c r="N116" s="8">
        <f t="shared" si="7"/>
        <v>4.2697719553614757</v>
      </c>
      <c r="O116" s="8">
        <f t="shared" si="8"/>
        <v>5.2571567200388163</v>
      </c>
      <c r="P116" s="8">
        <f t="shared" si="9"/>
        <v>0</v>
      </c>
    </row>
    <row r="117" spans="1:16" ht="17" thickBot="1">
      <c r="A117" s="37" t="s">
        <v>173</v>
      </c>
      <c r="B117" s="2" t="s">
        <v>115</v>
      </c>
      <c r="C117" s="5">
        <f t="shared" si="5"/>
        <v>82721</v>
      </c>
      <c r="D117">
        <v>82736</v>
      </c>
      <c r="E117">
        <v>5.7649999999999997</v>
      </c>
      <c r="F117" s="1">
        <v>86207</v>
      </c>
      <c r="G117" s="1">
        <v>150000</v>
      </c>
      <c r="H117" s="1">
        <v>87658</v>
      </c>
      <c r="I117" s="1">
        <v>150141</v>
      </c>
      <c r="J117">
        <v>82721</v>
      </c>
      <c r="K117" s="14">
        <v>362.21799999999996</v>
      </c>
      <c r="L117" s="15"/>
      <c r="M117" s="8">
        <f t="shared" si="6"/>
        <v>1.8133243070078939E-2</v>
      </c>
      <c r="N117" s="8">
        <f t="shared" si="7"/>
        <v>4.2141656894863457</v>
      </c>
      <c r="O117" s="8">
        <f t="shared" si="8"/>
        <v>5.9682547357986486</v>
      </c>
      <c r="P117" s="8">
        <f t="shared" si="9"/>
        <v>0</v>
      </c>
    </row>
    <row r="118" spans="1:16" ht="17" thickBot="1">
      <c r="A118" s="37" t="s">
        <v>173</v>
      </c>
      <c r="B118" s="2" t="s">
        <v>116</v>
      </c>
      <c r="C118" s="5">
        <f t="shared" si="5"/>
        <v>82575</v>
      </c>
      <c r="D118">
        <v>82635</v>
      </c>
      <c r="E118">
        <v>5.625</v>
      </c>
      <c r="F118" s="1">
        <v>85953</v>
      </c>
      <c r="G118" s="1">
        <v>150000</v>
      </c>
      <c r="H118" s="1">
        <v>87472</v>
      </c>
      <c r="I118" s="1">
        <v>150093</v>
      </c>
      <c r="J118">
        <v>82575</v>
      </c>
      <c r="K118" s="14">
        <v>32.436999999999998</v>
      </c>
      <c r="L118" s="15"/>
      <c r="M118" s="8">
        <f t="shared" si="6"/>
        <v>7.2661217075386017E-2</v>
      </c>
      <c r="N118" s="8">
        <f t="shared" si="7"/>
        <v>4.0908265213442325</v>
      </c>
      <c r="O118" s="8">
        <f t="shared" si="8"/>
        <v>5.9303663336360879</v>
      </c>
      <c r="P118" s="8">
        <f t="shared" si="9"/>
        <v>0</v>
      </c>
    </row>
    <row r="119" spans="1:16" ht="17" thickBot="1">
      <c r="A119" s="37" t="s">
        <v>173</v>
      </c>
      <c r="B119" s="2" t="s">
        <v>117</v>
      </c>
      <c r="C119" s="5">
        <f t="shared" si="5"/>
        <v>82643</v>
      </c>
      <c r="D119">
        <v>82658</v>
      </c>
      <c r="E119">
        <v>6.0149999999999997</v>
      </c>
      <c r="F119" s="1">
        <v>85977</v>
      </c>
      <c r="G119" s="1">
        <v>150000</v>
      </c>
      <c r="H119" s="1">
        <v>87179</v>
      </c>
      <c r="I119" s="1">
        <v>150015</v>
      </c>
      <c r="J119">
        <v>82643</v>
      </c>
      <c r="K119" s="14">
        <v>92.733000000000004</v>
      </c>
      <c r="L119" s="15"/>
      <c r="M119" s="8">
        <f t="shared" si="6"/>
        <v>1.8150357562043973E-2</v>
      </c>
      <c r="N119" s="8">
        <f t="shared" si="7"/>
        <v>4.0342194741236401</v>
      </c>
      <c r="O119" s="8">
        <f t="shared" si="8"/>
        <v>5.4886681267620974</v>
      </c>
      <c r="P119" s="8">
        <f t="shared" si="9"/>
        <v>0</v>
      </c>
    </row>
    <row r="120" spans="1:16" ht="17" thickBot="1">
      <c r="A120" s="37" t="s">
        <v>173</v>
      </c>
      <c r="B120" s="2" t="s">
        <v>118</v>
      </c>
      <c r="C120" s="5">
        <f t="shared" si="5"/>
        <v>82338</v>
      </c>
      <c r="D120">
        <v>82351</v>
      </c>
      <c r="E120">
        <v>5.734</v>
      </c>
      <c r="F120" s="1">
        <v>85954</v>
      </c>
      <c r="G120" s="1">
        <v>150000</v>
      </c>
      <c r="H120" s="1">
        <v>86939</v>
      </c>
      <c r="I120" s="1">
        <v>150047</v>
      </c>
      <c r="J120">
        <v>82338</v>
      </c>
      <c r="K120" s="14">
        <v>106.46799999999999</v>
      </c>
      <c r="L120" s="15"/>
      <c r="M120" s="8">
        <f t="shared" si="6"/>
        <v>1.5788578785008136E-2</v>
      </c>
      <c r="N120" s="8">
        <f t="shared" si="7"/>
        <v>4.3916539143530322</v>
      </c>
      <c r="O120" s="8">
        <f t="shared" si="8"/>
        <v>5.5879423838324955</v>
      </c>
      <c r="P120" s="8">
        <f t="shared" si="9"/>
        <v>0</v>
      </c>
    </row>
    <row r="121" spans="1:16" ht="17" thickBot="1">
      <c r="A121" s="37" t="s">
        <v>173</v>
      </c>
      <c r="B121" s="2" t="s">
        <v>119</v>
      </c>
      <c r="C121" s="5">
        <f t="shared" si="5"/>
        <v>82384</v>
      </c>
      <c r="D121">
        <v>82412</v>
      </c>
      <c r="E121">
        <v>5.7969999999999997</v>
      </c>
      <c r="F121" s="1">
        <v>86039</v>
      </c>
      <c r="G121" s="1">
        <v>150000</v>
      </c>
      <c r="H121" s="1">
        <v>87068</v>
      </c>
      <c r="I121" s="1">
        <v>150172</v>
      </c>
      <c r="J121">
        <v>82384</v>
      </c>
      <c r="K121" s="14">
        <v>39.89</v>
      </c>
      <c r="L121" s="15"/>
      <c r="M121" s="8">
        <f t="shared" si="6"/>
        <v>3.3987181977082927E-2</v>
      </c>
      <c r="N121" s="8">
        <f t="shared" si="7"/>
        <v>4.4365410759370754</v>
      </c>
      <c r="O121" s="8">
        <f t="shared" si="8"/>
        <v>5.685570013594873</v>
      </c>
      <c r="P121" s="8">
        <f t="shared" si="9"/>
        <v>0</v>
      </c>
    </row>
    <row r="122" spans="1:16">
      <c r="A122" s="35"/>
      <c r="C122" s="5"/>
      <c r="D122" s="5"/>
      <c r="E122" s="5"/>
    </row>
    <row r="123" spans="1:16" s="10" customFormat="1" ht="30.75" customHeight="1" thickBot="1">
      <c r="A123" s="43"/>
      <c r="B123" s="13"/>
      <c r="C123" s="13" t="s">
        <v>294</v>
      </c>
      <c r="D123" s="13" t="s">
        <v>321</v>
      </c>
      <c r="E123" s="13" t="s">
        <v>296</v>
      </c>
      <c r="F123" s="13" t="s">
        <v>303</v>
      </c>
      <c r="G123" s="13" t="s">
        <v>295</v>
      </c>
      <c r="H123" s="9" t="s">
        <v>302</v>
      </c>
      <c r="I123" s="13" t="s">
        <v>295</v>
      </c>
      <c r="J123" s="13" t="s">
        <v>301</v>
      </c>
      <c r="K123" s="13" t="s">
        <v>296</v>
      </c>
      <c r="M123" s="13" t="s">
        <v>321</v>
      </c>
      <c r="N123" s="13" t="s">
        <v>155</v>
      </c>
      <c r="O123" s="13" t="s">
        <v>300</v>
      </c>
      <c r="P123" s="13" t="s">
        <v>245</v>
      </c>
    </row>
    <row r="124" spans="1:16">
      <c r="A124" s="38" t="s">
        <v>264</v>
      </c>
      <c r="B124" s="44"/>
      <c r="C124" s="26">
        <f>AVERAGEIFS(C$2:C$121,$A$2:$A$121,$A124)</f>
        <v>2591.4</v>
      </c>
      <c r="D124" s="26">
        <f>AVERAGEIFS(D$2:D$121,$A$2:$A$121,$A124)</f>
        <v>2591.4</v>
      </c>
      <c r="E124" s="26">
        <f>AVERAGEIFS(E$2:E$121,$A$2:$A$121,$A124)</f>
        <v>1.5500000000000003E-2</v>
      </c>
      <c r="F124" s="26">
        <f>AVERAGEIFS(F$2:F$121,$A$2:$A$121,$A124)</f>
        <v>2615</v>
      </c>
      <c r="G124" s="26">
        <f>AVERAGEIFS(G$2:G$121,$A$2:$A$121,$A124)/1000</f>
        <v>1.5</v>
      </c>
      <c r="H124" s="26">
        <f>AVERAGEIFS(H$2:H$121,$A$2:$A$121,$A124)</f>
        <v>2595.3000000000002</v>
      </c>
      <c r="I124" s="26">
        <f>AVERAGEIFS(I$2:I$121,$A$2:$A$121,$A124)/1000</f>
        <v>1.5</v>
      </c>
      <c r="J124" s="26">
        <f>AVERAGEIFS(J$2:J$121,$A$2:$A$121,$A124)</f>
        <v>2591.4</v>
      </c>
      <c r="K124" s="26">
        <f>AVERAGEIFS(K$2:K$121,$A$2:$A$121,$A124)</f>
        <v>0.12440000000000002</v>
      </c>
      <c r="M124" s="27">
        <f>AVERAGEIFS(M$2:M$121,$A$2:$A$121,$A124)</f>
        <v>0</v>
      </c>
      <c r="N124" s="27">
        <f>AVERAGEIFS(N$2:N$121,$A$2:$A$121,$A124)</f>
        <v>0.91189433910918327</v>
      </c>
      <c r="O124" s="27">
        <f>AVERAGEIFS(O$2:O$121,$A$2:$A$121,$A124)</f>
        <v>0.15146070863013886</v>
      </c>
      <c r="P124" s="27">
        <f>AVERAGEIFS(P$2:P$121,$A$2:$A$121,$A124)</f>
        <v>0</v>
      </c>
    </row>
    <row r="125" spans="1:16">
      <c r="A125" s="39" t="s">
        <v>266</v>
      </c>
      <c r="B125" s="44"/>
      <c r="C125" s="26">
        <f t="shared" ref="C125:P135" si="10">AVERAGEIFS(C$2:C$121,$A$2:$A$121,$A125)</f>
        <v>3336.1</v>
      </c>
      <c r="D125" s="26">
        <f t="shared" si="10"/>
        <v>3336.1</v>
      </c>
      <c r="E125" s="26">
        <f t="shared" si="10"/>
        <v>1.3800000000000002E-2</v>
      </c>
      <c r="F125" s="26">
        <f t="shared" si="10"/>
        <v>3344.6</v>
      </c>
      <c r="G125" s="26">
        <f t="shared" ref="G125:I135" si="11">AVERAGEIFS(G$2:G$121,$A$2:$A$121,$A125)/1000</f>
        <v>3</v>
      </c>
      <c r="H125" s="26">
        <f t="shared" si="10"/>
        <v>3337.8</v>
      </c>
      <c r="I125" s="26">
        <f t="shared" si="11"/>
        <v>3</v>
      </c>
      <c r="J125" s="26">
        <f t="shared" si="10"/>
        <v>3336.1</v>
      </c>
      <c r="K125" s="26">
        <f t="shared" si="10"/>
        <v>0.10069999999999998</v>
      </c>
      <c r="M125" s="27">
        <f t="shared" ref="M125:M135" si="12">AVERAGEIFS(M$2:M$121,$A$2:$A$121,$A125)</f>
        <v>0</v>
      </c>
      <c r="N125" s="27">
        <f t="shared" si="10"/>
        <v>0.24780400046956422</v>
      </c>
      <c r="O125" s="27">
        <f t="shared" si="10"/>
        <v>4.8654966385644934E-2</v>
      </c>
      <c r="P125" s="27">
        <f t="shared" si="10"/>
        <v>0</v>
      </c>
    </row>
    <row r="126" spans="1:16">
      <c r="A126" s="39" t="s">
        <v>267</v>
      </c>
      <c r="B126" s="44"/>
      <c r="C126" s="26">
        <f t="shared" si="10"/>
        <v>4447.8</v>
      </c>
      <c r="D126" s="26">
        <f t="shared" si="10"/>
        <v>4447.8</v>
      </c>
      <c r="E126" s="26">
        <f t="shared" si="10"/>
        <v>9.1999999999999998E-3</v>
      </c>
      <c r="F126" s="26">
        <f t="shared" si="10"/>
        <v>4461</v>
      </c>
      <c r="G126" s="26">
        <f t="shared" si="11"/>
        <v>6</v>
      </c>
      <c r="H126" s="26">
        <f t="shared" si="10"/>
        <v>4450.3</v>
      </c>
      <c r="I126" s="26">
        <f t="shared" si="11"/>
        <v>6</v>
      </c>
      <c r="J126" s="26">
        <f t="shared" si="10"/>
        <v>4447.8</v>
      </c>
      <c r="K126" s="26">
        <f t="shared" si="10"/>
        <v>0.15239999999999998</v>
      </c>
      <c r="M126" s="27">
        <f t="shared" si="12"/>
        <v>0</v>
      </c>
      <c r="N126" s="27">
        <f t="shared" si="10"/>
        <v>0.29770736483434002</v>
      </c>
      <c r="O126" s="27">
        <f t="shared" si="10"/>
        <v>5.574432876329953E-2</v>
      </c>
      <c r="P126" s="27">
        <f t="shared" si="10"/>
        <v>0</v>
      </c>
    </row>
    <row r="127" spans="1:16">
      <c r="A127" s="39" t="s">
        <v>268</v>
      </c>
      <c r="B127" s="44"/>
      <c r="C127" s="26">
        <f t="shared" si="10"/>
        <v>5904.8</v>
      </c>
      <c r="D127" s="26">
        <f t="shared" si="10"/>
        <v>5904.8</v>
      </c>
      <c r="E127" s="26">
        <f t="shared" si="10"/>
        <v>3.1100000000000006E-2</v>
      </c>
      <c r="F127" s="26">
        <f t="shared" si="10"/>
        <v>6032</v>
      </c>
      <c r="G127" s="26">
        <f t="shared" si="11"/>
        <v>3.75</v>
      </c>
      <c r="H127" s="26">
        <f t="shared" si="10"/>
        <v>6089.4</v>
      </c>
      <c r="I127" s="26">
        <f t="shared" si="11"/>
        <v>3.75</v>
      </c>
      <c r="J127" s="26">
        <f t="shared" si="10"/>
        <v>5904.8</v>
      </c>
      <c r="K127" s="26">
        <f t="shared" si="10"/>
        <v>0.36809999999999998</v>
      </c>
      <c r="M127" s="27">
        <f t="shared" si="12"/>
        <v>0</v>
      </c>
      <c r="N127" s="27">
        <f t="shared" si="10"/>
        <v>2.1558514888200642</v>
      </c>
      <c r="O127" s="27">
        <f t="shared" si="10"/>
        <v>3.1281604699143277</v>
      </c>
      <c r="P127" s="27">
        <f t="shared" si="10"/>
        <v>0</v>
      </c>
    </row>
    <row r="128" spans="1:16">
      <c r="A128" s="39" t="s">
        <v>269</v>
      </c>
      <c r="B128" s="44"/>
      <c r="C128" s="26">
        <f t="shared" si="10"/>
        <v>7604.5</v>
      </c>
      <c r="D128" s="26">
        <f t="shared" si="10"/>
        <v>7604.5</v>
      </c>
      <c r="E128" s="26">
        <f t="shared" si="10"/>
        <v>3.1200000000000006E-2</v>
      </c>
      <c r="F128" s="26">
        <f t="shared" si="10"/>
        <v>7725.8</v>
      </c>
      <c r="G128" s="26">
        <f t="shared" si="11"/>
        <v>7.5</v>
      </c>
      <c r="H128" s="26">
        <f t="shared" si="10"/>
        <v>7763.1</v>
      </c>
      <c r="I128" s="26">
        <f t="shared" si="11"/>
        <v>7.5</v>
      </c>
      <c r="J128" s="26">
        <f t="shared" si="10"/>
        <v>7604.5</v>
      </c>
      <c r="K128" s="26">
        <f t="shared" si="10"/>
        <v>0.66839999999999999</v>
      </c>
      <c r="M128" s="27">
        <f t="shared" si="12"/>
        <v>0</v>
      </c>
      <c r="N128" s="27">
        <f t="shared" si="10"/>
        <v>1.593426527594588</v>
      </c>
      <c r="O128" s="27">
        <f t="shared" si="10"/>
        <v>2.0861326268636415</v>
      </c>
      <c r="P128" s="27">
        <f t="shared" si="10"/>
        <v>0</v>
      </c>
    </row>
    <row r="129" spans="1:16">
      <c r="A129" s="39" t="s">
        <v>270</v>
      </c>
      <c r="B129" s="44"/>
      <c r="C129" s="26">
        <f t="shared" si="10"/>
        <v>9655.2999999999993</v>
      </c>
      <c r="D129" s="26">
        <f t="shared" si="10"/>
        <v>9655.2999999999993</v>
      </c>
      <c r="E129" s="26">
        <f t="shared" si="10"/>
        <v>3.1500000000000007E-2</v>
      </c>
      <c r="F129" s="26">
        <f t="shared" si="10"/>
        <v>9751.2999999999993</v>
      </c>
      <c r="G129" s="26">
        <f t="shared" si="11"/>
        <v>15</v>
      </c>
      <c r="H129" s="26">
        <f t="shared" si="10"/>
        <v>9793.2000000000007</v>
      </c>
      <c r="I129" s="26">
        <f t="shared" si="11"/>
        <v>15</v>
      </c>
      <c r="J129" s="26">
        <f t="shared" si="10"/>
        <v>9655.2999999999993</v>
      </c>
      <c r="K129" s="26">
        <f t="shared" si="10"/>
        <v>0.77170000000000005</v>
      </c>
      <c r="M129" s="27">
        <f t="shared" si="12"/>
        <v>0</v>
      </c>
      <c r="N129" s="27">
        <f t="shared" si="10"/>
        <v>0.99628402446194964</v>
      </c>
      <c r="O129" s="27">
        <f t="shared" si="10"/>
        <v>1.4291355530289387</v>
      </c>
      <c r="P129" s="27">
        <f t="shared" si="10"/>
        <v>0</v>
      </c>
    </row>
    <row r="130" spans="1:16">
      <c r="A130" s="39" t="s">
        <v>271</v>
      </c>
      <c r="B130" s="44"/>
      <c r="C130" s="26">
        <f t="shared" si="10"/>
        <v>11085.1</v>
      </c>
      <c r="D130" s="26">
        <f t="shared" si="10"/>
        <v>11085.1</v>
      </c>
      <c r="E130" s="26">
        <f t="shared" si="10"/>
        <v>7.9699999999999993E-2</v>
      </c>
      <c r="F130" s="26">
        <f t="shared" si="10"/>
        <v>11650.5</v>
      </c>
      <c r="G130" s="26">
        <f t="shared" si="11"/>
        <v>7.5</v>
      </c>
      <c r="H130" s="26">
        <f t="shared" si="10"/>
        <v>11819.4</v>
      </c>
      <c r="I130" s="26">
        <f t="shared" si="11"/>
        <v>7.5</v>
      </c>
      <c r="J130" s="26">
        <f t="shared" si="10"/>
        <v>11085.1</v>
      </c>
      <c r="K130" s="26">
        <f t="shared" si="10"/>
        <v>0.98550000000000004</v>
      </c>
      <c r="M130" s="27">
        <f t="shared" si="12"/>
        <v>0</v>
      </c>
      <c r="N130" s="27">
        <f t="shared" si="10"/>
        <v>5.1063870137015259</v>
      </c>
      <c r="O130" s="27">
        <f t="shared" si="10"/>
        <v>6.6259347260902457</v>
      </c>
      <c r="P130" s="27">
        <f t="shared" si="10"/>
        <v>0</v>
      </c>
    </row>
    <row r="131" spans="1:16">
      <c r="A131" s="39" t="s">
        <v>169</v>
      </c>
      <c r="B131" s="44"/>
      <c r="C131" s="26">
        <f t="shared" si="10"/>
        <v>14528.4</v>
      </c>
      <c r="D131" s="26">
        <f t="shared" si="10"/>
        <v>14528.4</v>
      </c>
      <c r="E131" s="26">
        <f t="shared" si="10"/>
        <v>8.4400000000000003E-2</v>
      </c>
      <c r="F131" s="26">
        <f t="shared" si="10"/>
        <v>14937.5</v>
      </c>
      <c r="G131" s="26">
        <f t="shared" si="11"/>
        <v>15</v>
      </c>
      <c r="H131" s="26">
        <f t="shared" si="10"/>
        <v>15175.4</v>
      </c>
      <c r="I131" s="26">
        <f t="shared" si="11"/>
        <v>15</v>
      </c>
      <c r="J131" s="26">
        <f t="shared" si="10"/>
        <v>14528.4</v>
      </c>
      <c r="K131" s="26">
        <f t="shared" si="10"/>
        <v>1.3338000000000001</v>
      </c>
      <c r="M131" s="27">
        <f t="shared" si="12"/>
        <v>0</v>
      </c>
      <c r="N131" s="27">
        <f t="shared" si="10"/>
        <v>2.819223371177574</v>
      </c>
      <c r="O131" s="27">
        <f t="shared" si="10"/>
        <v>4.4543867015461762</v>
      </c>
      <c r="P131" s="27">
        <f t="shared" si="10"/>
        <v>0</v>
      </c>
    </row>
    <row r="132" spans="1:16">
      <c r="A132" s="39" t="s">
        <v>170</v>
      </c>
      <c r="B132" s="44"/>
      <c r="C132" s="26">
        <f t="shared" si="10"/>
        <v>18134.8</v>
      </c>
      <c r="D132" s="26">
        <f t="shared" si="10"/>
        <v>18134.8</v>
      </c>
      <c r="E132" s="26">
        <f t="shared" si="10"/>
        <v>9.2099999999999987E-2</v>
      </c>
      <c r="F132" s="26">
        <f t="shared" si="10"/>
        <v>18485.5</v>
      </c>
      <c r="G132" s="26">
        <f t="shared" si="11"/>
        <v>30</v>
      </c>
      <c r="H132" s="26">
        <f t="shared" si="10"/>
        <v>18739.599999999999</v>
      </c>
      <c r="I132" s="26">
        <f t="shared" si="11"/>
        <v>30</v>
      </c>
      <c r="J132" s="26">
        <f t="shared" si="10"/>
        <v>18134.8</v>
      </c>
      <c r="K132" s="26">
        <f t="shared" si="10"/>
        <v>1.9336999999999995</v>
      </c>
      <c r="M132" s="27">
        <f t="shared" si="12"/>
        <v>0</v>
      </c>
      <c r="N132" s="27">
        <f t="shared" si="10"/>
        <v>1.93398774640524</v>
      </c>
      <c r="O132" s="27">
        <f t="shared" si="10"/>
        <v>3.3348853746699163</v>
      </c>
      <c r="P132" s="27">
        <f t="shared" si="10"/>
        <v>0</v>
      </c>
    </row>
    <row r="133" spans="1:16">
      <c r="A133" s="39" t="s">
        <v>171</v>
      </c>
      <c r="B133" s="44"/>
      <c r="C133" s="26">
        <f t="shared" si="10"/>
        <v>27669.1</v>
      </c>
      <c r="D133" s="26">
        <f t="shared" si="10"/>
        <v>27669.1</v>
      </c>
      <c r="E133" s="26">
        <f t="shared" si="10"/>
        <v>0.40659999999999996</v>
      </c>
      <c r="F133" s="26">
        <f t="shared" si="10"/>
        <v>28934.9</v>
      </c>
      <c r="G133" s="26">
        <f t="shared" si="11"/>
        <v>30</v>
      </c>
      <c r="H133" s="26">
        <f t="shared" si="10"/>
        <v>29468.2</v>
      </c>
      <c r="I133" s="26">
        <f t="shared" si="11"/>
        <v>30.0061</v>
      </c>
      <c r="J133" s="26">
        <f t="shared" si="10"/>
        <v>27669.1</v>
      </c>
      <c r="K133" s="26">
        <f t="shared" si="10"/>
        <v>4.9357999999999995</v>
      </c>
      <c r="M133" s="27">
        <f t="shared" si="12"/>
        <v>0</v>
      </c>
      <c r="N133" s="27">
        <f t="shared" si="10"/>
        <v>4.5737769518803368</v>
      </c>
      <c r="O133" s="27">
        <f t="shared" si="10"/>
        <v>6.5036075995542948</v>
      </c>
      <c r="P133" s="27">
        <f t="shared" si="10"/>
        <v>0</v>
      </c>
    </row>
    <row r="134" spans="1:16">
      <c r="A134" s="39" t="s">
        <v>172</v>
      </c>
      <c r="B134" s="44"/>
      <c r="C134" s="26">
        <f t="shared" si="10"/>
        <v>34611.5</v>
      </c>
      <c r="D134" s="26">
        <f t="shared" si="10"/>
        <v>34616.300000000003</v>
      </c>
      <c r="E134" s="26">
        <f t="shared" si="10"/>
        <v>0.53599999999999992</v>
      </c>
      <c r="F134" s="26">
        <f t="shared" si="10"/>
        <v>35582.6</v>
      </c>
      <c r="G134" s="26">
        <f t="shared" si="11"/>
        <v>60</v>
      </c>
      <c r="H134" s="26">
        <f t="shared" si="10"/>
        <v>36099.1</v>
      </c>
      <c r="I134" s="26">
        <f t="shared" si="11"/>
        <v>60.012300000000003</v>
      </c>
      <c r="J134" s="26">
        <f t="shared" si="10"/>
        <v>34611.5</v>
      </c>
      <c r="K134" s="26">
        <f t="shared" si="10"/>
        <v>9.2591000000000001</v>
      </c>
      <c r="M134" s="27">
        <f t="shared" si="12"/>
        <v>1.3879497697490011E-2</v>
      </c>
      <c r="N134" s="27">
        <f t="shared" si="10"/>
        <v>2.8062809762395347</v>
      </c>
      <c r="O134" s="27">
        <f t="shared" si="10"/>
        <v>4.2983108268636245</v>
      </c>
      <c r="P134" s="27">
        <f t="shared" si="10"/>
        <v>0</v>
      </c>
    </row>
    <row r="135" spans="1:16" ht="16" thickBot="1">
      <c r="A135" s="40" t="s">
        <v>297</v>
      </c>
      <c r="B135" s="44"/>
      <c r="C135" s="26">
        <f t="shared" si="10"/>
        <v>82513.5</v>
      </c>
      <c r="D135" s="26">
        <f t="shared" si="10"/>
        <v>82553.899999999994</v>
      </c>
      <c r="E135" s="26">
        <f t="shared" si="10"/>
        <v>6.0686999999999998</v>
      </c>
      <c r="F135" s="26">
        <f t="shared" si="10"/>
        <v>85988</v>
      </c>
      <c r="G135" s="26">
        <f t="shared" si="11"/>
        <v>150</v>
      </c>
      <c r="H135" s="26">
        <f t="shared" si="10"/>
        <v>87150.9</v>
      </c>
      <c r="I135" s="26">
        <f t="shared" si="11"/>
        <v>150.0718</v>
      </c>
      <c r="J135" s="26">
        <f t="shared" si="10"/>
        <v>82513.5</v>
      </c>
      <c r="K135" s="26">
        <f t="shared" si="10"/>
        <v>121.88550000000002</v>
      </c>
      <c r="M135" s="27">
        <f t="shared" si="12"/>
        <v>4.8966855168685111E-2</v>
      </c>
      <c r="N135" s="27">
        <f t="shared" si="10"/>
        <v>4.2108225052552353</v>
      </c>
      <c r="O135" s="27">
        <f t="shared" si="10"/>
        <v>5.6203347815152283</v>
      </c>
      <c r="P135" s="27">
        <f t="shared" si="10"/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Set 1</vt:lpstr>
      <vt:lpstr>Set 2</vt:lpstr>
      <vt:lpstr>Set3-ssd25</vt:lpstr>
      <vt:lpstr>Set 3-ssd25_2</vt:lpstr>
      <vt:lpstr>Set3-ssd50</vt:lpstr>
      <vt:lpstr>Set3-ssd50_2</vt:lpstr>
      <vt:lpstr>Set3-ssd100</vt:lpstr>
      <vt:lpstr>Set3-ssd100_2</vt:lpstr>
      <vt:lpstr>Set3-ssd125</vt:lpstr>
      <vt:lpstr>Set3-ESWA</vt:lpstr>
      <vt:lpstr>Set3-ssd125_2 </vt:lpstr>
      <vt:lpstr>Set4-New_ssd25</vt:lpstr>
      <vt:lpstr>Set4-New_ssd50</vt:lpstr>
      <vt:lpstr>Set4-New_ssd100</vt:lpstr>
      <vt:lpstr>Set4-New_ssd125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swlin</cp:lastModifiedBy>
  <dcterms:created xsi:type="dcterms:W3CDTF">2011-11-15T12:54:28Z</dcterms:created>
  <dcterms:modified xsi:type="dcterms:W3CDTF">2018-01-06T13:22:12Z</dcterms:modified>
</cp:coreProperties>
</file>